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75" yWindow="315" windowWidth="11205" windowHeight="10590" activeTab="0"/>
  </bookViews>
  <sheets>
    <sheet name="2015 ENG" sheetId="1" r:id="rId1"/>
  </sheets>
  <definedNames>
    <definedName name="_xlnm.Print_Area" localSheetId="0">'2015 ENG'!$A$1:$H$105</definedName>
  </definedNames>
  <calcPr fullCalcOnLoad="1"/>
</workbook>
</file>

<file path=xl/sharedStrings.xml><?xml version="1.0" encoding="utf-8"?>
<sst xmlns="http://schemas.openxmlformats.org/spreadsheetml/2006/main" count="137" uniqueCount="113">
  <si>
    <t xml:space="preserve"> </t>
  </si>
  <si>
    <t>TOTAL</t>
  </si>
  <si>
    <t xml:space="preserve">                                            </t>
  </si>
  <si>
    <t xml:space="preserve">Subtotal </t>
  </si>
  <si>
    <t>Guyana</t>
  </si>
  <si>
    <t>Non-Latin Caribbean</t>
  </si>
  <si>
    <t>Barbados</t>
  </si>
  <si>
    <t>Cayman Islands</t>
  </si>
  <si>
    <t>Curacao</t>
  </si>
  <si>
    <t>Dominica</t>
  </si>
  <si>
    <t>Jamaica</t>
  </si>
  <si>
    <t>Saint Lucia</t>
  </si>
  <si>
    <t xml:space="preserve">Country/Territory </t>
  </si>
  <si>
    <t>Saint Kitts and Nevis</t>
  </si>
  <si>
    <t>Saint Vincent and the Grenadines</t>
  </si>
  <si>
    <t>Antigua and Barbuda</t>
  </si>
  <si>
    <t>Trinidad and Tobago</t>
  </si>
  <si>
    <t>Confirmed</t>
  </si>
  <si>
    <t xml:space="preserve">Suspected </t>
  </si>
  <si>
    <t>Chile</t>
  </si>
  <si>
    <t xml:space="preserve">Bermuda </t>
  </si>
  <si>
    <t xml:space="preserve">Imported cases </t>
  </si>
  <si>
    <t>Aruba</t>
  </si>
  <si>
    <t>Turks and Caicos Islands</t>
  </si>
  <si>
    <t>Bahamas</t>
  </si>
  <si>
    <t xml:space="preserve">Montserrat </t>
  </si>
  <si>
    <t>Honduras</t>
  </si>
  <si>
    <t xml:space="preserve">Belize </t>
  </si>
  <si>
    <t>Costa Rica</t>
  </si>
  <si>
    <t>Suriname</t>
  </si>
  <si>
    <t>Nicaragua</t>
  </si>
  <si>
    <t>Uruguay</t>
  </si>
  <si>
    <t>Latin Caribbean</t>
  </si>
  <si>
    <t>Population</t>
  </si>
  <si>
    <r>
      <rPr>
        <b/>
        <u val="single"/>
        <sz val="10"/>
        <rFont val="Segoe UI"/>
        <family val="2"/>
      </rPr>
      <t xml:space="preserve">Report Production: </t>
    </r>
    <r>
      <rPr>
        <sz val="10"/>
        <rFont val="Segoe UI"/>
        <family val="2"/>
      </rPr>
      <t xml:space="preserve">PAHO/WHO AD CHA IR ARO </t>
    </r>
  </si>
  <si>
    <t>Central American Ishtmus</t>
  </si>
  <si>
    <t>Andean Area</t>
  </si>
  <si>
    <t>Virgin Islands (UK)</t>
  </si>
  <si>
    <t>Virgin Islands (US)</t>
  </si>
  <si>
    <t>Bolivia (Plurinational State of)</t>
  </si>
  <si>
    <r>
      <rPr>
        <vertAlign val="superscript"/>
        <sz val="10"/>
        <rFont val="Segoe UI"/>
        <family val="2"/>
      </rPr>
      <t>b</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</si>
  <si>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t>Southern Cone</t>
  </si>
  <si>
    <r>
      <t>Incidence Rate</t>
    </r>
    <r>
      <rPr>
        <b/>
        <vertAlign val="superscript"/>
        <sz val="10"/>
        <color indexed="9"/>
        <rFont val="Segoe UI"/>
        <family val="2"/>
      </rPr>
      <t>b</t>
    </r>
  </si>
  <si>
    <r>
      <rPr>
        <vertAlign val="superscript"/>
        <sz val="10"/>
        <rFont val="Segoe UI"/>
        <family val="2"/>
      </rPr>
      <t>a</t>
    </r>
    <r>
      <rPr>
        <sz val="10"/>
        <rFont val="Segoe UI"/>
        <family val="2"/>
      </rPr>
      <t xml:space="preserve">PAHO/WHO Case definitions for suspected and confirmed Zika cases is available at: http://www.paho.org/hq/index.php?option=com_content&amp;view=article&amp;id=11117&amp;Itemid=41532&amp;lang=en </t>
    </r>
  </si>
  <si>
    <t>Latin America</t>
  </si>
  <si>
    <t>Latin America and the Caribbean</t>
  </si>
  <si>
    <t>North America</t>
  </si>
  <si>
    <r>
      <rPr>
        <vertAlign val="superscript"/>
        <sz val="10"/>
        <rFont val="Segoe UI"/>
        <family val="2"/>
      </rPr>
      <t xml:space="preserve">b </t>
    </r>
    <r>
      <rPr>
        <sz val="10"/>
        <rFont val="Segoe UI"/>
        <family val="2"/>
      </rPr>
      <t xml:space="preserve">Incidence rate (autochthonous suspected + autochthonous confirmed) / 100,000 pop. </t>
    </r>
  </si>
  <si>
    <t>Cumulative cases</t>
  </si>
  <si>
    <r>
      <rPr>
        <vertAlign val="superscript"/>
        <sz val="10"/>
        <rFont val="Segoe UI"/>
        <family val="2"/>
      </rPr>
      <t xml:space="preserve">c </t>
    </r>
    <r>
      <rPr>
        <sz val="10"/>
        <rFont val="Segoe UI"/>
        <family val="2"/>
      </rPr>
      <t>Deaths among Zika cases do not include deaths related to Guillain-Barré syndrome (GBS) or congenital malformations associated with Zika virus infection. As of 12 May 2016, previously reported deaths related to GBS were removed from this total.</t>
    </r>
  </si>
  <si>
    <r>
      <t>Deaths among                Zika cases</t>
    </r>
    <r>
      <rPr>
        <b/>
        <vertAlign val="superscript"/>
        <sz val="10"/>
        <color indexed="9"/>
        <rFont val="Segoe UI"/>
        <family val="2"/>
      </rPr>
      <t>c</t>
    </r>
  </si>
  <si>
    <r>
      <t>Autochthonous cases</t>
    </r>
    <r>
      <rPr>
        <b/>
        <vertAlign val="superscript"/>
        <sz val="10"/>
        <color indexed="9"/>
        <rFont val="Segoe UI"/>
        <family val="2"/>
      </rPr>
      <t>a</t>
    </r>
  </si>
  <si>
    <t>Zika cases and congenital syndrome associated with Zika virus</t>
  </si>
  <si>
    <r>
      <rPr>
        <vertAlign val="superscript"/>
        <sz val="10"/>
        <rFont val="Segoe UI"/>
        <family val="2"/>
      </rPr>
      <t>d</t>
    </r>
    <r>
      <rPr>
        <sz val="10"/>
        <rFont val="Segoe UI"/>
        <family val="2"/>
      </rPr>
      <t xml:space="preserve">Confirmed congenital syndrome associated with Zika virus infection case definition: Live newborn who meets the criteria for a suspected case of congenital syndrome associated with Zika virus AND Zika virus infection was detected in specimens of the newborn, regardless of detection of other pathogens. Case definitions for congenital syndrome associated with Zika virus infection is available at: http://www.paho.org/hq/index.php?option=com_content&amp;view=article&amp;id=11117&amp;Itemid=41532&amp;lang=en </t>
    </r>
  </si>
  <si>
    <t>Suspected</t>
  </si>
  <si>
    <t>Probable</t>
  </si>
  <si>
    <t>Congenital</t>
  </si>
  <si>
    <t>GBS</t>
  </si>
  <si>
    <r>
      <t>NOTES:</t>
    </r>
    <r>
      <rPr>
        <sz val="10"/>
        <rFont val="Segoe UI"/>
        <family val="2"/>
      </rPr>
      <t xml:space="preserve"> Data is shared in an effort to transparently disseminate available information reported by Member States. Any subsequent interpretation and analysis of this data should consider differences in surveillance systems and reporting requirements. Information may change as Member States review and integrate retrospective data.</t>
    </r>
  </si>
  <si>
    <t>Total</t>
  </si>
  <si>
    <t>Canada</t>
  </si>
  <si>
    <r>
      <t>1</t>
    </r>
    <r>
      <rPr>
        <sz val="10"/>
        <rFont val="Segoe UI"/>
        <family val="2"/>
      </rPr>
      <t xml:space="preserve"> Confirmed cases in the United States of America includes one laboratory acquired case. Available at: http://www.cdc.gov/zika/geo/united-states.html</t>
    </r>
  </si>
  <si>
    <r>
      <t>United States of America</t>
    </r>
    <r>
      <rPr>
        <b/>
        <vertAlign val="superscript"/>
        <sz val="10"/>
        <rFont val="Segoe UI"/>
        <family val="2"/>
      </rPr>
      <t>1</t>
    </r>
  </si>
  <si>
    <t>reported by countries and territories in the Americas, 2015 - 2017</t>
  </si>
  <si>
    <r>
      <t>SOURCE:</t>
    </r>
    <r>
      <rPr>
        <b/>
        <sz val="10"/>
        <rFont val="Segoe UI"/>
        <family val="2"/>
      </rPr>
      <t xml:space="preserve"> </t>
    </r>
    <r>
      <rPr>
        <sz val="10"/>
        <rFont val="Segoe UI"/>
        <family val="2"/>
      </rPr>
      <t>Cases reported by the IHR National Focal Points to the WHO IHR Regional Contact Point for the Americas and through the Ministry of Health websites, 2016-17</t>
    </r>
  </si>
  <si>
    <t>Cuba</t>
  </si>
  <si>
    <t>Anguilla</t>
  </si>
  <si>
    <r>
      <t>Confirmed congenital syndrome associated with Zika virus infection</t>
    </r>
    <r>
      <rPr>
        <b/>
        <vertAlign val="superscript"/>
        <sz val="10"/>
        <color indexed="9"/>
        <rFont val="Segoe UI"/>
        <family val="2"/>
      </rPr>
      <t>d</t>
    </r>
  </si>
  <si>
    <r>
      <t>X 1000</t>
    </r>
    <r>
      <rPr>
        <b/>
        <vertAlign val="superscript"/>
        <sz val="10"/>
        <color indexed="9"/>
        <rFont val="Segoe UI"/>
        <family val="2"/>
      </rPr>
      <t>e,f</t>
    </r>
  </si>
  <si>
    <r>
      <rPr>
        <vertAlign val="superscript"/>
        <sz val="10"/>
        <rFont val="Segoe UI"/>
        <family val="2"/>
      </rPr>
      <t xml:space="preserve">e </t>
    </r>
    <r>
      <rPr>
        <sz val="10"/>
        <rFont val="Segoe UI"/>
        <family val="2"/>
      </rPr>
      <t>Population Division of the Department of Economic and Social Affairs of the United Nations Secretariat, World Population Prospects: The 2015 Revision, http://esa.un.org/unpd/wpp/index.htm, July 2015. Processed and revised by PAHO. Population by Sex and Age range for Countries and Territories of Americas 2017.  http://www.paho.org/data/index.php/en/indicators/demographics-core/106-cat-data-en/336-poblacion-reg-en.html?showall=&amp;limitstart Accessed on January 26, 2017.
International Programs Center, Population Division, U.S. Census Bureau. IDB Release Date: December 2013. 
http://www.paho.org/data/index.php/en/indicators/demographics-core/106-cat-data-en/336-poblacion-reg-en.html?showall=&amp;limitstart Accessed on January 26, 2017.
Population source for Saint Barthelemy and Saint Martin available for 2016 (updated 31 December 2016) available at: Journal official de la République Francaise. https://www.legifrance.gouv.fr/jo_pdf.do?id=JORFTEXT000033748679  Accessed on January 26, 2017.
Population source for Bonaire, Sint Eustatius and Saba  for 2015 (updated 29 November 2016) available at: Caribisch Nederland; bevolkingsontwikkeling, geboorte, sterfte, migratie - 29 November 2016  http://statline.cbs.nl/StatWeb/publication/?DM=SLNL&amp;PA=80539ned&amp;D1=0-1,9-10&amp;D2=a&amp;D3=a&amp;HDR=T&amp;STB=G1,G2&amp;CHARTTYPE=1&amp;VW=T Accessed on January 26, 2017.</t>
    </r>
  </si>
  <si>
    <r>
      <rPr>
        <vertAlign val="superscript"/>
        <sz val="10"/>
        <rFont val="Segoe UI"/>
        <family val="2"/>
      </rPr>
      <t>f</t>
    </r>
    <r>
      <rPr>
        <sz val="10"/>
        <rFont val="Segoe UI"/>
        <family val="2"/>
      </rPr>
      <t xml:space="preserve"> For countries and territories which reported their first Zika case in 2015, the population is based on the average between 2015-2017. For countries and territories which reported their first Zika case in 2016, the population is based on the average between 2016-2017. For countries and territories which did not report Zika cases between 2015-2017, the population is based on the average between 2015-2017.</t>
    </r>
  </si>
  <si>
    <r>
      <t>El Salvador</t>
    </r>
    <r>
      <rPr>
        <b/>
        <vertAlign val="superscript"/>
        <sz val="10"/>
        <rFont val="Segoe UI"/>
        <family val="2"/>
      </rPr>
      <t>3</t>
    </r>
  </si>
  <si>
    <r>
      <t>Guatemala</t>
    </r>
    <r>
      <rPr>
        <b/>
        <vertAlign val="superscript"/>
        <sz val="10"/>
        <rFont val="Segoe UI"/>
        <family val="2"/>
      </rPr>
      <t>4</t>
    </r>
  </si>
  <si>
    <r>
      <t>Panama</t>
    </r>
    <r>
      <rPr>
        <b/>
        <vertAlign val="superscript"/>
        <sz val="10"/>
        <rFont val="Segoe UI"/>
        <family val="2"/>
      </rPr>
      <t>5</t>
    </r>
  </si>
  <si>
    <r>
      <t>Mexico</t>
    </r>
    <r>
      <rPr>
        <b/>
        <vertAlign val="superscript"/>
        <sz val="10"/>
        <rFont val="Segoe UI"/>
        <family val="2"/>
      </rPr>
      <t>2</t>
    </r>
  </si>
  <si>
    <r>
      <t>Dominican Republic</t>
    </r>
    <r>
      <rPr>
        <b/>
        <vertAlign val="superscript"/>
        <sz val="10"/>
        <rFont val="Segoe UI"/>
        <family val="2"/>
      </rPr>
      <t>6</t>
    </r>
  </si>
  <si>
    <r>
      <t>French Guiana</t>
    </r>
    <r>
      <rPr>
        <b/>
        <vertAlign val="superscript"/>
        <sz val="10"/>
        <rFont val="Segoe UI"/>
        <family val="2"/>
      </rPr>
      <t>7</t>
    </r>
  </si>
  <si>
    <r>
      <t>Guadeloupe</t>
    </r>
    <r>
      <rPr>
        <b/>
        <vertAlign val="superscript"/>
        <sz val="10"/>
        <rFont val="Segoe UI"/>
        <family val="2"/>
      </rPr>
      <t>7</t>
    </r>
  </si>
  <si>
    <r>
      <t>Martinique</t>
    </r>
    <r>
      <rPr>
        <b/>
        <vertAlign val="superscript"/>
        <sz val="10"/>
        <rFont val="Segoe UI"/>
        <family val="2"/>
      </rPr>
      <t>7</t>
    </r>
  </si>
  <si>
    <r>
      <t>Saint Barthelemy</t>
    </r>
    <r>
      <rPr>
        <b/>
        <vertAlign val="superscript"/>
        <sz val="10"/>
        <rFont val="Segoe UI"/>
        <family val="2"/>
      </rPr>
      <t>7</t>
    </r>
  </si>
  <si>
    <r>
      <t>Saint Martin</t>
    </r>
    <r>
      <rPr>
        <b/>
        <vertAlign val="superscript"/>
        <sz val="10"/>
        <rFont val="Segoe UI"/>
        <family val="2"/>
      </rPr>
      <t>7</t>
    </r>
  </si>
  <si>
    <r>
      <rPr>
        <vertAlign val="superscript"/>
        <sz val="10"/>
        <rFont val="Segoe UI"/>
        <family val="2"/>
      </rPr>
      <t>7</t>
    </r>
    <r>
      <rPr>
        <sz val="10"/>
        <rFont val="Segoe UI"/>
        <family val="2"/>
      </rPr>
      <t xml:space="preserve"> Per the Cire Antilles Guyane Bulletin the epidemiological situation is classified in four level phases: Level 1 absence of autochthonous circulation; Level 2 initial autochthonous transmission; Level 3 epidemic; Level 4 end of epidemic and results. In the instance that a territory reaches Level 3, the data on all confirmed cases is no longer included in the epidemiological bulletin. Martinique was classified as Level 3 since 20 January 2016. Parts of French Guiana were classified as Level 3 on 22 January 2016 and 1 April 2016. Guadeloupe was classified as Level 3 since 28 April 2016.</t>
    </r>
  </si>
  <si>
    <r>
      <rPr>
        <vertAlign val="superscript"/>
        <sz val="10"/>
        <rFont val="Segoe UI"/>
        <family val="2"/>
      </rPr>
      <t>5</t>
    </r>
    <r>
      <rPr>
        <sz val="10"/>
        <rFont val="Segoe UI"/>
        <family val="2"/>
      </rPr>
      <t xml:space="preserve"> After retrospective review, laboratory-confirmed cases were re-classified as imported cases by the Panama Ministry of Health as of 25 August 2016. </t>
    </r>
  </si>
  <si>
    <r>
      <rPr>
        <vertAlign val="superscript"/>
        <sz val="10"/>
        <rFont val="Segoe UI"/>
        <family val="2"/>
      </rPr>
      <t>3</t>
    </r>
    <r>
      <rPr>
        <sz val="10"/>
        <rFont val="Segoe UI"/>
        <family val="2"/>
      </rPr>
      <t xml:space="preserve"> After retrospective review, laboratory-confirmed cases was adjusted by the El Salvador IHR National Focal Point as of 25 August 2016.</t>
    </r>
  </si>
  <si>
    <r>
      <t xml:space="preserve">2 </t>
    </r>
    <r>
      <rPr>
        <sz val="10"/>
        <rFont val="Segoe UI"/>
        <family val="2"/>
      </rPr>
      <t>http://www.gob.mx/salud/prensa/050-primer-caso-de-microcefalia-asociado-con-zika</t>
    </r>
  </si>
  <si>
    <r>
      <rPr>
        <vertAlign val="superscript"/>
        <sz val="10"/>
        <rFont val="Segoe UI"/>
        <family val="2"/>
      </rPr>
      <t xml:space="preserve">4 </t>
    </r>
    <r>
      <rPr>
        <sz val="10"/>
        <rFont val="Segoe UI"/>
        <family val="2"/>
      </rPr>
      <t>http://www.mspas.gob.gt/index.php/en/que-es-zika.html</t>
    </r>
  </si>
  <si>
    <r>
      <t>Haiti</t>
    </r>
    <r>
      <rPr>
        <b/>
        <vertAlign val="superscript"/>
        <sz val="10"/>
        <rFont val="Segoe UI"/>
        <family val="2"/>
      </rPr>
      <t>8</t>
    </r>
  </si>
  <si>
    <r>
      <t>Puerto Rico</t>
    </r>
    <r>
      <rPr>
        <b/>
        <vertAlign val="superscript"/>
        <sz val="10"/>
        <rFont val="Segoe UI"/>
        <family val="2"/>
      </rPr>
      <t>9</t>
    </r>
  </si>
  <si>
    <r>
      <t>Ecuador</t>
    </r>
    <r>
      <rPr>
        <b/>
        <vertAlign val="superscript"/>
        <sz val="10"/>
        <rFont val="Segoe UI"/>
        <family val="2"/>
      </rPr>
      <t>11</t>
    </r>
  </si>
  <si>
    <r>
      <rPr>
        <vertAlign val="superscript"/>
        <sz val="10"/>
        <rFont val="Segoe UI"/>
        <family val="2"/>
      </rPr>
      <t>9</t>
    </r>
    <r>
      <rPr>
        <sz val="10"/>
        <rFont val="Segoe UI"/>
        <family val="2"/>
      </rPr>
      <t xml:space="preserve"> On 20 January 2017, the number of confirmed cases were changed from 37,488 to 37,417 based on the modification by the Puerto Rico Department of Health.</t>
    </r>
  </si>
  <si>
    <r>
      <t xml:space="preserve">10 </t>
    </r>
    <r>
      <rPr>
        <sz val="10"/>
        <rFont val="Segoe UI"/>
        <family val="2"/>
      </rPr>
      <t>On 9 December a joint publication between the National Institute of Health of Colombia, the US-CDC National Center on Birth Defects and Developmental Disabilities and the Colombia Ministry of Health reported that between 31 January and 12 November 2016, a total of 147 microcephaly cases in fetus and infants had laboratory evidence of Zika virus infection by real-time reverse transcription–polymerase chain reaction (rRT-PCR) or immunohistochemistry.</t>
    </r>
  </si>
  <si>
    <r>
      <rPr>
        <vertAlign val="superscript"/>
        <sz val="10"/>
        <rFont val="Segoe UI"/>
        <family val="2"/>
      </rPr>
      <t>11</t>
    </r>
    <r>
      <rPr>
        <sz val="10"/>
        <rFont val="Segoe UI"/>
        <family val="2"/>
      </rPr>
      <t xml:space="preserve"> After retrospective review by Ecuador Ministry of Public Health, only laboratory-confirmed cases were included in the confirmed Zika cases for Ecuador; previously reported non-laboratory-confirmed cases were included in the suspected Zika cases as of 18 August; Data is consistantly modified as Ecuador reviews and integrates retrospective data.</t>
    </r>
  </si>
  <si>
    <r>
      <t>Colombia</t>
    </r>
    <r>
      <rPr>
        <b/>
        <vertAlign val="superscript"/>
        <sz val="10"/>
        <rFont val="Segoe UI"/>
        <family val="2"/>
      </rPr>
      <t>10</t>
    </r>
  </si>
  <si>
    <r>
      <t xml:space="preserve">8 </t>
    </r>
    <r>
      <rPr>
        <sz val="10"/>
        <rFont val="Segoe UI"/>
        <family val="2"/>
      </rPr>
      <t>On 17 February 2017, in a joint publication in the U.S. Centers for Disease Control and Prevention (CDC)  Morbidity and Mortality Weekly Report (MMWR) between the National Laboratory of Public Health of Haiti, Directorate of Epidemiology, Laboratory and Research of Haiti, the U.S. CDC in Haiti and Tanzania, the Division of Global Health Protection of the U.S. CDC, and the National Malaria Control Program of Haiti, a total of 3,017 suspected cases and 19 confirmed cases of Zika were reported between 12 October 2015 and 10 September 2016.</t>
    </r>
  </si>
  <si>
    <r>
      <t>Peru</t>
    </r>
    <r>
      <rPr>
        <b/>
        <vertAlign val="superscript"/>
        <sz val="10"/>
        <rFont val="Segoe UI"/>
        <family val="2"/>
      </rPr>
      <t>12</t>
    </r>
  </si>
  <si>
    <r>
      <t>Venezuela (Bolivarian Republic of)</t>
    </r>
    <r>
      <rPr>
        <b/>
        <vertAlign val="superscript"/>
        <sz val="10"/>
        <rFont val="Segoe UI"/>
        <family val="2"/>
      </rPr>
      <t>13</t>
    </r>
  </si>
  <si>
    <r>
      <t>Brazil</t>
    </r>
    <r>
      <rPr>
        <b/>
        <vertAlign val="superscript"/>
        <sz val="10"/>
        <rFont val="Segoe UI"/>
        <family val="2"/>
      </rPr>
      <t>14</t>
    </r>
  </si>
  <si>
    <r>
      <t>Argentina</t>
    </r>
    <r>
      <rPr>
        <b/>
        <vertAlign val="superscript"/>
        <sz val="10"/>
        <rFont val="Segoe UI"/>
        <family val="2"/>
      </rPr>
      <t>15</t>
    </r>
  </si>
  <si>
    <r>
      <t>Paraguay</t>
    </r>
    <r>
      <rPr>
        <b/>
        <vertAlign val="superscript"/>
        <sz val="10"/>
        <rFont val="Segoe UI"/>
        <family val="2"/>
      </rPr>
      <t>16</t>
    </r>
  </si>
  <si>
    <r>
      <t>Bonaire, St Eustatius and Saba</t>
    </r>
    <r>
      <rPr>
        <b/>
        <vertAlign val="superscript"/>
        <sz val="10"/>
        <rFont val="Segoe UI"/>
        <family val="2"/>
      </rPr>
      <t>17</t>
    </r>
  </si>
  <si>
    <r>
      <t>Grenada</t>
    </r>
    <r>
      <rPr>
        <b/>
        <vertAlign val="superscript"/>
        <sz val="10"/>
        <rFont val="Segoe UI"/>
        <family val="2"/>
      </rPr>
      <t>18</t>
    </r>
  </si>
  <si>
    <r>
      <t>Sint Maarten (Dutch part)</t>
    </r>
    <r>
      <rPr>
        <b/>
        <vertAlign val="superscript"/>
        <sz val="10"/>
        <rFont val="Segoe UI"/>
        <family val="2"/>
      </rPr>
      <t>19</t>
    </r>
  </si>
  <si>
    <r>
      <rPr>
        <vertAlign val="superscript"/>
        <sz val="10"/>
        <rFont val="Segoe UI"/>
        <family val="2"/>
      </rPr>
      <t>13</t>
    </r>
    <r>
      <rPr>
        <sz val="10"/>
        <rFont val="Segoe UI"/>
        <family val="2"/>
      </rPr>
      <t xml:space="preserve"> After retrospective review, laboratory-confirmed cases was adjusted by the Venezuela (Bolivarian Republic of) IHR National Focal Point as of 25 August 2016.</t>
    </r>
  </si>
  <si>
    <r>
      <rPr>
        <vertAlign val="superscript"/>
        <sz val="10"/>
        <rFont val="Segoe UI"/>
        <family val="2"/>
      </rPr>
      <t xml:space="preserve">14 </t>
    </r>
    <r>
      <rPr>
        <sz val="10"/>
        <rFont val="Segoe UI"/>
        <family val="2"/>
      </rPr>
      <t xml:space="preserve">Brazil Ministry of Health case definition for confirmed cases of congenital syndrome associated with Zika virus infection includes confirmed and probable cases per PAHO's case definition. As of EW 52 of 2016, 697 cases were confirmed for Zika virus by laboratory criteria.                                                                                                                                              
As of 11 November, suspected Zika cases were adjusted by the Brazil Ministry of Public Health after retrospective review. </t>
    </r>
  </si>
  <si>
    <r>
      <rPr>
        <vertAlign val="superscript"/>
        <sz val="10"/>
        <rFont val="Segoe UI"/>
        <family val="2"/>
      </rPr>
      <t xml:space="preserve">15 </t>
    </r>
    <r>
      <rPr>
        <sz val="10"/>
        <rFont val="Segoe UI"/>
        <family val="2"/>
      </rPr>
      <t xml:space="preserve">As of 23 December 2016, two cases of congenital syndrome in Argentina, whose mothers acquired the Zika infection in Bolivia, were initially classified as confirmed cases by the Argentina Ministry of Health and then reclassified as probable cases. http://www.msal.gob.ar/images/stories/boletines/boletin_integrado_vigilancia_N338-SE48.pdf 
http://www.msal.gob.ar/images/stories/boletines/boletin_integrado_vigilancia_N339-SE50.pdf
</t>
    </r>
  </si>
  <si>
    <r>
      <rPr>
        <vertAlign val="superscript"/>
        <sz val="10"/>
        <rFont val="Segoe UI"/>
        <family val="2"/>
      </rPr>
      <t xml:space="preserve">16 </t>
    </r>
    <r>
      <rPr>
        <sz val="10"/>
        <rFont val="Segoe UI"/>
        <family val="2"/>
      </rPr>
      <t>As of 29 December 2016, the number of suspected cases decreased based on the modification by the Paraguay Ministry of Health</t>
    </r>
  </si>
  <si>
    <r>
      <rPr>
        <vertAlign val="superscript"/>
        <sz val="10"/>
        <rFont val="Segoe UI"/>
        <family val="2"/>
      </rPr>
      <t xml:space="preserve">18 </t>
    </r>
    <r>
      <rPr>
        <sz val="10"/>
        <rFont val="Segoe UI"/>
        <family val="2"/>
      </rPr>
      <t>After retrospective review, suspected cases were adjusted by the Grenada Ministry of Health as of 13 October 2016</t>
    </r>
  </si>
  <si>
    <r>
      <rPr>
        <vertAlign val="superscript"/>
        <sz val="10"/>
        <rFont val="Segoe UI"/>
        <family val="2"/>
      </rPr>
      <t xml:space="preserve">19 </t>
    </r>
    <r>
      <rPr>
        <sz val="10"/>
        <rFont val="Segoe UI"/>
        <family val="2"/>
      </rPr>
      <t>Per information shared by the Netherlands IHR NFP to PAHO/WHO, the confirmed Zika cases was adjusted for Sint Maarten.</t>
    </r>
  </si>
  <si>
    <r>
      <rPr>
        <vertAlign val="superscript"/>
        <sz val="10"/>
        <rFont val="Segoe UI"/>
        <family val="2"/>
      </rPr>
      <t>12</t>
    </r>
    <r>
      <rPr>
        <sz val="10"/>
        <rFont val="Segoe UI"/>
        <family val="2"/>
      </rPr>
      <t xml:space="preserve"> http://www.dge.gob.pe/portal/index.php?option=com_content&amp;view=article&amp;id=14&amp;Itemid=154</t>
    </r>
  </si>
  <si>
    <t xml:space="preserve">    Data as of 9 March 2017 2:00 PM EST</t>
  </si>
  <si>
    <r>
      <rPr>
        <b/>
        <u val="single"/>
        <sz val="10"/>
        <rFont val="Segoe UI"/>
        <family val="2"/>
      </rPr>
      <t xml:space="preserve">Suggested citation: </t>
    </r>
    <r>
      <rPr>
        <sz val="10"/>
        <rFont val="Segoe UI"/>
        <family val="2"/>
      </rPr>
      <t xml:space="preserve">Pan American Health Organization / World Health Organization. Zika suspected and confirmed cases reported by countries and territories in the Americas Cumulative cases, 2015-2017. Updated as of 9 March 2017. Washington, D.C.: PAHO/WHO; 2017; </t>
    </r>
    <r>
      <rPr>
        <b/>
        <sz val="10"/>
        <rFont val="Segoe UI"/>
        <family val="2"/>
      </rPr>
      <t>Pan American Health Organization • www.paho.org • © PAHO/WHO, 2017</t>
    </r>
  </si>
  <si>
    <r>
      <rPr>
        <vertAlign val="superscript"/>
        <sz val="10"/>
        <rFont val="Segoe UI"/>
        <family val="2"/>
      </rPr>
      <t>17</t>
    </r>
    <r>
      <rPr>
        <sz val="10"/>
        <rFont val="Segoe UI"/>
        <family val="2"/>
      </rPr>
      <t xml:space="preserve"> The data provided herein is the sum of cases reported for Bonaire (292), Sint Eustatius (27) and Saba (24).</t>
    </r>
  </si>
  <si>
    <r>
      <rPr>
        <vertAlign val="superscript"/>
        <sz val="10"/>
        <rFont val="Segoe UI"/>
        <family val="2"/>
      </rPr>
      <t xml:space="preserve">6 </t>
    </r>
    <r>
      <rPr>
        <sz val="10"/>
        <rFont val="Segoe UI"/>
        <family val="2"/>
      </rPr>
      <t>As of 7 March 2017, the number of confirmed congenital syndrome associated with Zika virus infection cases has decreased from 59 to 54, based on clinical review and later modifications done by the Dominican Republic Ministry of Public Health.
 http://digepisalud.gob.do/docs/Boletines%20epidemiol%C3%B3gicos/Boletines%20semanales/2017/Bolet%C3%ADn%20Semanal%2003-2017.pdf</t>
    </r>
  </si>
</sst>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_(* \(#,##0\);_(* &quot;-&quot;??_);_(@_)"/>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
    <numFmt numFmtId="180" formatCode="_(* #,##0.0_);_(* \(#,##0.0\);_(* &quot;-&quot;??_);_(@_)"/>
    <numFmt numFmtId="181" formatCode="[$-409]dddd\,\ mmmm\ dd\,\ yyyy"/>
    <numFmt numFmtId="182" formatCode="m/d/yy;@"/>
    <numFmt numFmtId="183" formatCode="mm/dd/yy;@"/>
    <numFmt numFmtId="184" formatCode="_(* #,##0.00_);_(* \(#,##0.00\);_(* \-??_);_(@_)"/>
    <numFmt numFmtId="185" formatCode="[$-409]m/d/yy\ h:mm\ AM/PM;@"/>
    <numFmt numFmtId="186" formatCode="[$-409]h:mm:ss\ AM/PM"/>
  </numFmts>
  <fonts count="71">
    <font>
      <sz val="10"/>
      <name val="Arial"/>
      <family val="0"/>
    </font>
    <font>
      <sz val="11"/>
      <color indexed="8"/>
      <name val="Calibri"/>
      <family val="2"/>
    </font>
    <font>
      <sz val="12"/>
      <name val="Arial Narrow"/>
      <family val="2"/>
    </font>
    <font>
      <b/>
      <sz val="12"/>
      <color indexed="61"/>
      <name val="Arial Narrow"/>
      <family val="2"/>
    </font>
    <font>
      <b/>
      <sz val="12"/>
      <name val="Arial Narrow"/>
      <family val="2"/>
    </font>
    <font>
      <i/>
      <sz val="12"/>
      <name val="Arial Narrow"/>
      <family val="2"/>
    </font>
    <font>
      <sz val="8"/>
      <name val="Arial"/>
      <family val="2"/>
    </font>
    <font>
      <b/>
      <sz val="10"/>
      <name val="Segoe UI"/>
      <family val="2"/>
    </font>
    <font>
      <b/>
      <i/>
      <sz val="10"/>
      <name val="Segoe UI"/>
      <family val="2"/>
    </font>
    <font>
      <sz val="10"/>
      <name val="Segoe UI"/>
      <family val="2"/>
    </font>
    <font>
      <i/>
      <sz val="10"/>
      <name val="Segoe UI"/>
      <family val="2"/>
    </font>
    <font>
      <b/>
      <u val="single"/>
      <sz val="10"/>
      <name val="Segoe UI"/>
      <family val="2"/>
    </font>
    <font>
      <sz val="11"/>
      <color indexed="9"/>
      <name val="Calibri"/>
      <family val="2"/>
    </font>
    <font>
      <sz val="11"/>
      <color indexed="2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0"/>
      <name val="Calibri"/>
      <family val="2"/>
    </font>
    <font>
      <b/>
      <sz val="11"/>
      <color indexed="63"/>
      <name val="Calibri"/>
      <family val="2"/>
    </font>
    <font>
      <b/>
      <sz val="11"/>
      <color indexed="8"/>
      <name val="Calibri"/>
      <family val="2"/>
    </font>
    <font>
      <b/>
      <sz val="11"/>
      <color indexed="52"/>
      <name val="Calibri"/>
      <family val="2"/>
    </font>
    <font>
      <sz val="11"/>
      <color indexed="52"/>
      <name val="Calibri"/>
      <family val="2"/>
    </font>
    <font>
      <b/>
      <sz val="11"/>
      <color indexed="56"/>
      <name val="Calibri"/>
      <family val="2"/>
    </font>
    <font>
      <sz val="11"/>
      <color indexed="60"/>
      <name val="Calibri"/>
      <family val="2"/>
    </font>
    <font>
      <b/>
      <sz val="15"/>
      <color indexed="56"/>
      <name val="Calibri"/>
      <family val="2"/>
    </font>
    <font>
      <b/>
      <sz val="13"/>
      <color indexed="56"/>
      <name val="Calibri"/>
      <family val="2"/>
    </font>
    <font>
      <b/>
      <sz val="18"/>
      <color indexed="56"/>
      <name val="Cambria"/>
      <family val="2"/>
    </font>
    <font>
      <vertAlign val="superscript"/>
      <sz val="10"/>
      <name val="Segoe UI"/>
      <family val="2"/>
    </font>
    <font>
      <b/>
      <vertAlign val="superscript"/>
      <sz val="10"/>
      <color indexed="9"/>
      <name val="Segoe UI"/>
      <family val="2"/>
    </font>
    <font>
      <b/>
      <vertAlign val="superscript"/>
      <sz val="10"/>
      <name val="Segoe UI"/>
      <family val="2"/>
    </font>
    <font>
      <b/>
      <sz val="11"/>
      <color indexed="10"/>
      <name val="Calibri"/>
      <family val="2"/>
    </font>
    <font>
      <u val="single"/>
      <sz val="10"/>
      <color indexed="20"/>
      <name val="Arial"/>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19"/>
      <name val="Calibri"/>
      <family val="2"/>
    </font>
    <font>
      <sz val="10"/>
      <color indexed="8"/>
      <name val="Arial"/>
      <family val="2"/>
    </font>
    <font>
      <b/>
      <sz val="18"/>
      <color indexed="62"/>
      <name val="Cambria"/>
      <family val="2"/>
    </font>
    <font>
      <b/>
      <sz val="10"/>
      <color indexed="9"/>
      <name val="Segoe UI"/>
      <family val="2"/>
    </font>
    <font>
      <b/>
      <i/>
      <sz val="10"/>
      <color indexed="9"/>
      <name val="Segoe UI"/>
      <family val="2"/>
    </font>
    <font>
      <b/>
      <sz val="11"/>
      <color indexed="9"/>
      <name val="Times New Roman"/>
      <family val="1"/>
    </font>
    <font>
      <b/>
      <sz val="16"/>
      <color indexed="9"/>
      <name val="Constantia"/>
      <family val="1"/>
    </font>
    <font>
      <b/>
      <sz val="16"/>
      <color indexed="10"/>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1"/>
      <color rgb="FF00000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0"/>
      <color rgb="FF000000"/>
      <name val="Arial"/>
      <family val="2"/>
    </font>
    <font>
      <b/>
      <sz val="18"/>
      <color theme="3"/>
      <name val="Cambria"/>
      <family val="2"/>
    </font>
    <font>
      <b/>
      <sz val="11"/>
      <color theme="1"/>
      <name val="Calibri"/>
      <family val="2"/>
    </font>
    <font>
      <sz val="11"/>
      <color rgb="FFFF0000"/>
      <name val="Calibri"/>
      <family val="2"/>
    </font>
    <font>
      <b/>
      <sz val="10"/>
      <color theme="0"/>
      <name val="Segoe UI"/>
      <family val="2"/>
    </font>
    <font>
      <b/>
      <i/>
      <sz val="10"/>
      <color theme="0"/>
      <name val="Segoe UI"/>
      <family val="2"/>
    </font>
    <font>
      <b/>
      <sz val="11"/>
      <color theme="0"/>
      <name val="Times New Roman"/>
      <family val="1"/>
    </font>
    <font>
      <b/>
      <sz val="16"/>
      <color theme="0"/>
      <name val="Constantia"/>
      <family val="1"/>
    </font>
    <font>
      <b/>
      <sz val="16"/>
      <color rgb="FFFF0000"/>
      <name val="Arial Narrow"/>
      <family val="2"/>
    </font>
  </fonts>
  <fills count="6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theme="3" tint="-0.24997000396251678"/>
        <bgColor indexed="64"/>
      </patternFill>
    </fill>
    <fill>
      <patternFill patternType="solid">
        <fgColor theme="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theme="3" tint="-0.499969989061355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color indexed="63"/>
      </left>
      <right style="thin"/>
      <top style="medium"/>
      <bottom style="thin"/>
    </border>
    <border>
      <left>
        <color indexed="63"/>
      </left>
      <right style="medium"/>
      <top style="medium"/>
      <bottom style="thin"/>
    </border>
    <border>
      <left>
        <color indexed="63"/>
      </left>
      <right style="thin"/>
      <top style="thin"/>
      <bottom style="thin"/>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thin"/>
      <top style="thin"/>
      <bottom>
        <color indexed="63"/>
      </bottom>
    </border>
    <border>
      <left>
        <color indexed="63"/>
      </left>
      <right style="medium"/>
      <top style="thin"/>
      <bottom>
        <color indexed="63"/>
      </botto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tint="-0.149959996342659"/>
      </left>
      <right style="thin">
        <color theme="0" tint="-0.149959996342659"/>
      </right>
      <top style="thin">
        <color theme="0" tint="-0.149959996342659"/>
      </top>
      <bottom style="thin">
        <color theme="0" tint="-0.149959996342659"/>
      </bottom>
    </border>
    <border>
      <left style="thin"/>
      <right style="thin"/>
      <top style="medium"/>
      <bottom style="thin"/>
    </border>
    <border>
      <left style="thin"/>
      <right style="thin"/>
      <top style="thin"/>
      <bottom style="thin"/>
    </border>
    <border>
      <left style="thin"/>
      <right style="thin"/>
      <top style="thin"/>
      <bottom>
        <color indexed="63"/>
      </bottom>
    </border>
    <border>
      <left>
        <color indexed="63"/>
      </left>
      <right style="thin"/>
      <top>
        <color indexed="63"/>
      </top>
      <bottom style="medium"/>
    </border>
    <border>
      <left style="thin"/>
      <right>
        <color indexed="63"/>
      </right>
      <top style="medium"/>
      <bottom style="medium"/>
    </border>
    <border>
      <left>
        <color indexed="63"/>
      </left>
      <right>
        <color indexed="63"/>
      </right>
      <top style="thin">
        <color theme="0" tint="-0.149959996342659"/>
      </top>
      <bottom style="medium"/>
    </border>
    <border>
      <left style="thin"/>
      <right style="medium"/>
      <top>
        <color indexed="63"/>
      </top>
      <bottom style="thin"/>
    </border>
    <border>
      <left style="thin"/>
      <right style="thin"/>
      <top style="thin"/>
      <bottom style="medium"/>
    </border>
    <border>
      <left style="thin"/>
      <right style="thin"/>
      <top>
        <color indexed="63"/>
      </top>
      <bottom style="medium"/>
    </border>
    <border>
      <left style="thin"/>
      <right style="medium"/>
      <top>
        <color indexed="63"/>
      </top>
      <bottom>
        <color indexed="63"/>
      </bottom>
    </border>
    <border>
      <left style="thin"/>
      <right style="medium"/>
      <top style="medium"/>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thin"/>
      <bottom style="thin"/>
    </border>
    <border>
      <left style="thin"/>
      <right style="medium"/>
      <top style="thin"/>
      <bottom>
        <color indexed="63"/>
      </bottom>
    </border>
    <border>
      <left style="medium"/>
      <right style="thin"/>
      <top style="thin"/>
      <bottom style="thin"/>
    </border>
    <border>
      <left style="medium"/>
      <right style="thin"/>
      <top style="thin"/>
      <bottom>
        <color indexed="63"/>
      </bottom>
    </border>
    <border>
      <left style="thin"/>
      <right style="thin"/>
      <top>
        <color indexed="63"/>
      </top>
      <bottom style="thin"/>
    </border>
    <border>
      <left>
        <color indexed="63"/>
      </left>
      <right style="medium"/>
      <top style="medium"/>
      <bottom>
        <color indexed="63"/>
      </bottom>
    </border>
    <border>
      <left style="medium"/>
      <right style="thin"/>
      <top style="medium"/>
      <bottom style="thin"/>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thin">
        <color theme="0" tint="-0.149959996342659"/>
      </left>
      <right style="medium"/>
      <top style="thin">
        <color theme="0" tint="-0.149959996342659"/>
      </top>
      <bottom>
        <color indexed="63"/>
      </bottom>
    </border>
    <border>
      <left style="thin">
        <color theme="0" tint="-0.149959996342659"/>
      </left>
      <right style="medium"/>
      <top>
        <color indexed="63"/>
      </top>
      <bottom style="thin">
        <color theme="0" tint="-0.149959996342659"/>
      </bottom>
    </border>
    <border>
      <left>
        <color indexed="63"/>
      </left>
      <right style="thin"/>
      <top style="medium"/>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style="medium"/>
      <bottom style="thin"/>
    </border>
    <border>
      <left style="medium"/>
      <right style="thin">
        <color theme="0" tint="-0.149959996342659"/>
      </right>
      <top style="thin">
        <color theme="0" tint="-0.149959996342659"/>
      </top>
      <bottom style="thin">
        <color theme="0" tint="-0.149959996342659"/>
      </bottom>
    </border>
    <border>
      <left style="medium"/>
      <right>
        <color indexed="63"/>
      </right>
      <top style="medium"/>
      <bottom>
        <color indexed="63"/>
      </bottom>
    </border>
    <border>
      <left style="thin">
        <color theme="0" tint="-0.149959996342659"/>
      </left>
      <right style="thin">
        <color theme="0" tint="-0.149959996342659"/>
      </right>
      <top style="thin">
        <color theme="0" tint="-0.149959996342659"/>
      </top>
      <bottom>
        <color indexed="63"/>
      </bottom>
    </border>
    <border>
      <left style="thin">
        <color theme="0" tint="-0.149959996342659"/>
      </left>
      <right style="thin">
        <color theme="0" tint="-0.149959996342659"/>
      </right>
      <top>
        <color indexed="63"/>
      </top>
      <bottom style="thin">
        <color theme="0" tint="-0.149959996342659"/>
      </bottom>
    </border>
  </borders>
  <cellStyleXfs count="15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12" fillId="3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7" fillId="40" borderId="0" applyNumberFormat="0" applyBorder="0" applyAlignment="0" applyProtection="0"/>
    <xf numFmtId="0" fontId="16" fillId="10" borderId="0" applyNumberFormat="0" applyBorder="0" applyAlignment="0" applyProtection="0"/>
    <xf numFmtId="0" fontId="48" fillId="41" borderId="1" applyNumberFormat="0" applyAlignment="0" applyProtection="0"/>
    <xf numFmtId="0" fontId="21" fillId="42" borderId="2" applyNumberFormat="0" applyAlignment="0" applyProtection="0"/>
    <xf numFmtId="0" fontId="14" fillId="43" borderId="3" applyNumberFormat="0" applyAlignment="0" applyProtection="0"/>
    <xf numFmtId="0" fontId="22" fillId="0" borderId="4" applyNumberFormat="0" applyFill="0" applyAlignment="0" applyProtection="0"/>
    <xf numFmtId="0" fontId="49" fillId="44"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84" fontId="50" fillId="0" borderId="0" applyBorder="0" applyProtection="0">
      <alignment/>
    </xf>
    <xf numFmtId="171" fontId="0" fillId="0" borderId="0" applyFont="0" applyFill="0" applyBorder="0" applyAlignment="0" applyProtection="0"/>
    <xf numFmtId="43" fontId="45"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2" fillId="45" borderId="0" applyNumberFormat="0" applyBorder="0" applyAlignment="0" applyProtection="0"/>
    <xf numFmtId="0" fontId="12" fillId="46" borderId="0" applyNumberFormat="0" applyBorder="0" applyAlignment="0" applyProtection="0"/>
    <xf numFmtId="0" fontId="12" fillId="47"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48" borderId="0" applyNumberFormat="0" applyBorder="0" applyAlignment="0" applyProtection="0"/>
    <xf numFmtId="0" fontId="17" fillId="13" borderId="2"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49" borderId="0" applyNumberFormat="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13" fillId="9" borderId="0" applyNumberFormat="0" applyBorder="0" applyAlignment="0" applyProtection="0"/>
    <xf numFmtId="0" fontId="58" fillId="50" borderId="1" applyNumberFormat="0" applyAlignment="0" applyProtection="0"/>
    <xf numFmtId="0" fontId="59" fillId="0" borderId="9" applyNumberFormat="0" applyFill="0" applyAlignment="0" applyProtection="0"/>
    <xf numFmtId="0" fontId="60" fillId="51" borderId="0" applyNumberFormat="0" applyBorder="0" applyAlignment="0" applyProtection="0"/>
    <xf numFmtId="0" fontId="2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50" fillId="0" borderId="0">
      <alignment/>
      <protection/>
    </xf>
    <xf numFmtId="0" fontId="0" fillId="0" borderId="0">
      <alignment/>
      <protection/>
    </xf>
    <xf numFmtId="0" fontId="45" fillId="0" borderId="0">
      <alignment/>
      <protection/>
    </xf>
    <xf numFmtId="0" fontId="0" fillId="0" borderId="0">
      <alignment/>
      <protection/>
    </xf>
    <xf numFmtId="0" fontId="0" fillId="0" borderId="0">
      <alignment/>
      <protection/>
    </xf>
    <xf numFmtId="0" fontId="5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protection/>
    </xf>
    <xf numFmtId="0" fontId="45" fillId="0" borderId="0">
      <alignment/>
      <protection/>
    </xf>
    <xf numFmtId="0" fontId="45" fillId="0" borderId="0">
      <alignment/>
      <protection/>
    </xf>
    <xf numFmtId="0" fontId="0" fillId="0" borderId="0">
      <alignment/>
      <protection/>
    </xf>
    <xf numFmtId="0" fontId="0" fillId="53" borderId="10" applyNumberFormat="0" applyFont="0" applyAlignment="0" applyProtection="0"/>
    <xf numFmtId="0" fontId="0" fillId="54" borderId="11" applyNumberFormat="0" applyFont="0" applyAlignment="0" applyProtection="0"/>
    <xf numFmtId="0" fontId="61" fillId="41" borderId="12" applyNumberFormat="0" applyAlignment="0" applyProtection="0"/>
    <xf numFmtId="9" fontId="0" fillId="0" borderId="0" applyFont="0" applyFill="0" applyBorder="0" applyAlignment="0" applyProtection="0"/>
    <xf numFmtId="0" fontId="19" fillId="42" borderId="13" applyNumberFormat="0" applyAlignment="0" applyProtection="0"/>
    <xf numFmtId="0" fontId="62" fillId="0" borderId="0">
      <alignment/>
      <protection/>
    </xf>
    <xf numFmtId="0" fontId="18"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3" fillId="0" borderId="16" applyNumberFormat="0" applyFill="0" applyAlignment="0" applyProtection="0"/>
    <xf numFmtId="0" fontId="27" fillId="0" borderId="0" applyNumberFormat="0" applyFill="0" applyBorder="0" applyAlignment="0" applyProtection="0"/>
    <xf numFmtId="0" fontId="64" fillId="0" borderId="17" applyNumberFormat="0" applyFill="0" applyAlignment="0" applyProtection="0"/>
    <xf numFmtId="0" fontId="20" fillId="0" borderId="18" applyNumberFormat="0" applyFill="0" applyAlignment="0" applyProtection="0"/>
    <xf numFmtId="0" fontId="65" fillId="0" borderId="0" applyNumberFormat="0" applyFill="0" applyBorder="0" applyAlignment="0" applyProtection="0"/>
  </cellStyleXfs>
  <cellXfs count="196">
    <xf numFmtId="0" fontId="0" fillId="0" borderId="0" xfId="0" applyAlignment="1">
      <alignment/>
    </xf>
    <xf numFmtId="0" fontId="2" fillId="0" borderId="0" xfId="0" applyFont="1" applyAlignment="1">
      <alignment/>
    </xf>
    <xf numFmtId="0" fontId="2" fillId="0" borderId="0" xfId="0" applyFont="1" applyFill="1" applyAlignment="1">
      <alignment/>
    </xf>
    <xf numFmtId="3" fontId="2" fillId="0" borderId="0" xfId="0" applyNumberFormat="1" applyFont="1" applyAlignment="1">
      <alignment horizontal="right"/>
    </xf>
    <xf numFmtId="0" fontId="5" fillId="0" borderId="0" xfId="0" applyFont="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xf>
    <xf numFmtId="3" fontId="2" fillId="0" borderId="0" xfId="0" applyNumberFormat="1" applyFont="1" applyBorder="1" applyAlignment="1">
      <alignment horizontal="right"/>
    </xf>
    <xf numFmtId="3" fontId="9" fillId="0" borderId="19" xfId="64" applyNumberFormat="1" applyFont="1" applyFill="1" applyBorder="1" applyAlignment="1">
      <alignment horizontal="center" vertical="center"/>
    </xf>
    <xf numFmtId="3" fontId="9" fillId="0" borderId="20" xfId="64" applyNumberFormat="1" applyFont="1" applyFill="1" applyBorder="1" applyAlignment="1">
      <alignment horizontal="center" vertical="center"/>
    </xf>
    <xf numFmtId="3" fontId="9" fillId="0" borderId="21" xfId="64" applyNumberFormat="1" applyFont="1" applyFill="1" applyBorder="1" applyAlignment="1">
      <alignment horizontal="center" vertical="center"/>
    </xf>
    <xf numFmtId="3" fontId="9" fillId="0" borderId="22" xfId="64" applyNumberFormat="1" applyFont="1" applyFill="1" applyBorder="1" applyAlignment="1">
      <alignment horizontal="center" vertical="center"/>
    </xf>
    <xf numFmtId="3" fontId="66" fillId="55" borderId="23" xfId="0" applyNumberFormat="1" applyFont="1" applyFill="1" applyBorder="1" applyAlignment="1">
      <alignment horizontal="center" vertical="center"/>
    </xf>
    <xf numFmtId="0" fontId="8" fillId="56" borderId="24" xfId="0" applyFont="1" applyFill="1" applyBorder="1" applyAlignment="1">
      <alignment horizontal="right"/>
    </xf>
    <xf numFmtId="3" fontId="9" fillId="0" borderId="25" xfId="64" applyNumberFormat="1" applyFont="1" applyFill="1" applyBorder="1" applyAlignment="1">
      <alignment horizontal="center" vertical="center"/>
    </xf>
    <xf numFmtId="3" fontId="9" fillId="0" borderId="26" xfId="64" applyNumberFormat="1" applyFont="1" applyFill="1" applyBorder="1" applyAlignment="1">
      <alignment horizontal="center" vertical="center"/>
    </xf>
    <xf numFmtId="3" fontId="67" fillId="57" borderId="27" xfId="64" applyNumberFormat="1" applyFont="1" applyFill="1" applyBorder="1" applyAlignment="1">
      <alignment horizontal="left" vertical="center"/>
    </xf>
    <xf numFmtId="0" fontId="66" fillId="57" borderId="28" xfId="0" applyFont="1" applyFill="1" applyBorder="1" applyAlignment="1">
      <alignment horizontal="left" vertical="center"/>
    </xf>
    <xf numFmtId="3" fontId="67" fillId="57" borderId="29" xfId="64" applyNumberFormat="1" applyFont="1" applyFill="1" applyBorder="1" applyAlignment="1">
      <alignment horizontal="left" vertical="center"/>
    </xf>
    <xf numFmtId="3" fontId="67" fillId="58" borderId="29" xfId="64" applyNumberFormat="1" applyFont="1" applyFill="1" applyBorder="1" applyAlignment="1">
      <alignment horizontal="center" vertical="center"/>
    </xf>
    <xf numFmtId="3" fontId="67" fillId="58" borderId="27" xfId="64" applyNumberFormat="1" applyFont="1" applyFill="1" applyBorder="1" applyAlignment="1">
      <alignment horizontal="center" vertical="center"/>
    </xf>
    <xf numFmtId="0" fontId="66" fillId="58" borderId="28" xfId="0" applyFont="1" applyFill="1" applyBorder="1" applyAlignment="1">
      <alignment horizontal="left" vertical="center"/>
    </xf>
    <xf numFmtId="2" fontId="66" fillId="55" borderId="23" xfId="0" applyNumberFormat="1" applyFont="1" applyFill="1" applyBorder="1" applyAlignment="1">
      <alignment horizontal="center" vertical="center"/>
    </xf>
    <xf numFmtId="2" fontId="67" fillId="58" borderId="29" xfId="64" applyNumberFormat="1" applyFont="1" applyFill="1" applyBorder="1" applyAlignment="1">
      <alignment horizontal="center" vertical="center"/>
    </xf>
    <xf numFmtId="2" fontId="67" fillId="57" borderId="29" xfId="64" applyNumberFormat="1" applyFont="1" applyFill="1" applyBorder="1" applyAlignment="1">
      <alignment horizontal="left" vertical="center"/>
    </xf>
    <xf numFmtId="3" fontId="10" fillId="0" borderId="30" xfId="0" applyNumberFormat="1" applyFont="1" applyFill="1" applyBorder="1" applyAlignment="1">
      <alignment vertical="center" wrapText="1"/>
    </xf>
    <xf numFmtId="3" fontId="8" fillId="59" borderId="31" xfId="64" applyNumberFormat="1" applyFont="1" applyFill="1" applyBorder="1" applyAlignment="1">
      <alignment horizontal="center" vertical="center"/>
    </xf>
    <xf numFmtId="2" fontId="8" fillId="59" borderId="31" xfId="64" applyNumberFormat="1" applyFont="1" applyFill="1" applyBorder="1" applyAlignment="1">
      <alignment horizontal="center" vertical="center"/>
    </xf>
    <xf numFmtId="3" fontId="8" fillId="59" borderId="27" xfId="64" applyNumberFormat="1" applyFont="1" applyFill="1" applyBorder="1" applyAlignment="1">
      <alignment horizontal="center" vertical="center"/>
    </xf>
    <xf numFmtId="4" fontId="8" fillId="59" borderId="31" xfId="64" applyNumberFormat="1" applyFont="1" applyFill="1" applyBorder="1" applyAlignment="1">
      <alignment horizontal="center" vertical="center"/>
    </xf>
    <xf numFmtId="3" fontId="8" fillId="59" borderId="32" xfId="0" applyNumberFormat="1" applyFont="1" applyFill="1" applyBorder="1" applyAlignment="1">
      <alignment horizontal="center" vertical="center"/>
    </xf>
    <xf numFmtId="3" fontId="8" fillId="59" borderId="32" xfId="0" applyNumberFormat="1" applyFont="1" applyFill="1" applyBorder="1" applyAlignment="1">
      <alignment horizontal="center" vertical="center" wrapText="1"/>
    </xf>
    <xf numFmtId="3" fontId="8" fillId="59" borderId="31" xfId="0" applyNumberFormat="1" applyFont="1" applyFill="1" applyBorder="1" applyAlignment="1">
      <alignment horizontal="center" vertical="center" wrapText="1"/>
    </xf>
    <xf numFmtId="2" fontId="8" fillId="59" borderId="31" xfId="0" applyNumberFormat="1" applyFont="1" applyFill="1" applyBorder="1" applyAlignment="1">
      <alignment horizontal="center" vertical="center" wrapText="1"/>
    </xf>
    <xf numFmtId="3" fontId="8" fillId="59" borderId="32" xfId="64" applyNumberFormat="1" applyFont="1" applyFill="1" applyBorder="1" applyAlignment="1">
      <alignment horizontal="center" vertical="center"/>
    </xf>
    <xf numFmtId="3" fontId="8" fillId="59" borderId="33" xfId="0" applyNumberFormat="1" applyFont="1" applyFill="1" applyBorder="1" applyAlignment="1">
      <alignment horizontal="center" vertical="center"/>
    </xf>
    <xf numFmtId="2" fontId="8" fillId="59" borderId="32" xfId="64" applyNumberFormat="1" applyFont="1" applyFill="1" applyBorder="1" applyAlignment="1">
      <alignment horizontal="center" vertical="center"/>
    </xf>
    <xf numFmtId="3" fontId="8" fillId="59" borderId="33" xfId="64" applyNumberFormat="1" applyFont="1" applyFill="1" applyBorder="1" applyAlignment="1">
      <alignment horizontal="center" vertical="center"/>
    </xf>
    <xf numFmtId="3" fontId="8" fillId="59" borderId="27" xfId="0" applyNumberFormat="1" applyFont="1" applyFill="1" applyBorder="1" applyAlignment="1">
      <alignment horizontal="center" vertical="center"/>
    </xf>
    <xf numFmtId="0" fontId="66" fillId="57" borderId="34" xfId="0" applyFont="1" applyFill="1" applyBorder="1" applyAlignment="1">
      <alignment horizontal="left" vertical="center"/>
    </xf>
    <xf numFmtId="3" fontId="67" fillId="57" borderId="35" xfId="64" applyNumberFormat="1" applyFont="1" applyFill="1" applyBorder="1" applyAlignment="1">
      <alignment horizontal="left" vertical="center"/>
    </xf>
    <xf numFmtId="4" fontId="67" fillId="57" borderId="35" xfId="64" applyNumberFormat="1" applyFont="1" applyFill="1" applyBorder="1" applyAlignment="1">
      <alignment horizontal="left" vertical="center"/>
    </xf>
    <xf numFmtId="3" fontId="67" fillId="57" borderId="36" xfId="64" applyNumberFormat="1" applyFont="1" applyFill="1" applyBorder="1" applyAlignment="1">
      <alignment horizontal="left" vertical="center"/>
    </xf>
    <xf numFmtId="3" fontId="66" fillId="60" borderId="37" xfId="0" applyNumberFormat="1" applyFont="1" applyFill="1" applyBorder="1" applyAlignment="1">
      <alignment horizontal="center" vertical="center"/>
    </xf>
    <xf numFmtId="0" fontId="7" fillId="24" borderId="28" xfId="0" applyFont="1" applyFill="1" applyBorder="1" applyAlignment="1">
      <alignment/>
    </xf>
    <xf numFmtId="0" fontId="7" fillId="24" borderId="29" xfId="0" applyFont="1" applyFill="1" applyBorder="1" applyAlignment="1">
      <alignment/>
    </xf>
    <xf numFmtId="0" fontId="7" fillId="24" borderId="27" xfId="0" applyFont="1" applyFill="1" applyBorder="1" applyAlignment="1">
      <alignment/>
    </xf>
    <xf numFmtId="0" fontId="7" fillId="56" borderId="23" xfId="0" applyFont="1" applyFill="1" applyBorder="1" applyAlignment="1">
      <alignment horizontal="center"/>
    </xf>
    <xf numFmtId="3" fontId="9" fillId="0" borderId="38" xfId="64" applyNumberFormat="1" applyFont="1" applyFill="1" applyBorder="1" applyAlignment="1">
      <alignment horizontal="center" vertical="center"/>
    </xf>
    <xf numFmtId="3" fontId="9" fillId="0" borderId="39" xfId="64" applyNumberFormat="1" applyFont="1" applyFill="1" applyBorder="1" applyAlignment="1">
      <alignment horizontal="center" vertical="center"/>
    </xf>
    <xf numFmtId="3" fontId="9" fillId="0" borderId="40" xfId="64" applyNumberFormat="1" applyFont="1" applyFill="1" applyBorder="1" applyAlignment="1">
      <alignment horizontal="center" vertical="center"/>
    </xf>
    <xf numFmtId="3" fontId="8" fillId="59" borderId="41" xfId="64" applyNumberFormat="1" applyFont="1" applyFill="1" applyBorder="1" applyAlignment="1">
      <alignment horizontal="center" vertical="center"/>
    </xf>
    <xf numFmtId="3" fontId="8" fillId="59" borderId="29" xfId="64" applyNumberFormat="1" applyFont="1" applyFill="1" applyBorder="1" applyAlignment="1">
      <alignment horizontal="center" vertical="center"/>
    </xf>
    <xf numFmtId="3" fontId="8" fillId="59" borderId="42" xfId="64" applyNumberFormat="1" applyFont="1" applyFill="1" applyBorder="1" applyAlignment="1">
      <alignment horizontal="center" vertical="center"/>
    </xf>
    <xf numFmtId="3" fontId="67" fillId="57" borderId="43" xfId="64" applyNumberFormat="1" applyFont="1" applyFill="1" applyBorder="1" applyAlignment="1">
      <alignment horizontal="left" vertical="center"/>
    </xf>
    <xf numFmtId="2" fontId="9" fillId="0" borderId="38" xfId="0" applyNumberFormat="1" applyFont="1" applyFill="1" applyBorder="1" applyAlignment="1">
      <alignment horizontal="center" vertical="center"/>
    </xf>
    <xf numFmtId="3" fontId="9" fillId="0" borderId="20" xfId="0" applyNumberFormat="1" applyFont="1" applyFill="1" applyBorder="1" applyAlignment="1">
      <alignment horizontal="center" vertical="center"/>
    </xf>
    <xf numFmtId="2" fontId="9" fillId="0" borderId="39" xfId="0" applyNumberFormat="1" applyFont="1" applyFill="1" applyBorder="1" applyAlignment="1">
      <alignment horizontal="center" vertical="center"/>
    </xf>
    <xf numFmtId="3" fontId="9" fillId="0" borderId="22"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3" fontId="9" fillId="0" borderId="26" xfId="0" applyNumberFormat="1" applyFont="1" applyFill="1" applyBorder="1" applyAlignment="1">
      <alignment horizontal="center" vertical="center"/>
    </xf>
    <xf numFmtId="2" fontId="9" fillId="0" borderId="45" xfId="0" applyNumberFormat="1" applyFont="1" applyFill="1" applyBorder="1" applyAlignment="1">
      <alignment horizontal="center" vertical="center"/>
    </xf>
    <xf numFmtId="3" fontId="9" fillId="0" borderId="46" xfId="64" applyNumberFormat="1" applyFont="1" applyFill="1" applyBorder="1" applyAlignment="1">
      <alignment horizontal="center" vertical="center"/>
    </xf>
    <xf numFmtId="3" fontId="9" fillId="0" borderId="47" xfId="0" applyNumberFormat="1" applyFont="1" applyFill="1" applyBorder="1" applyAlignment="1">
      <alignment horizontal="center" vertical="center"/>
    </xf>
    <xf numFmtId="0" fontId="11" fillId="0" borderId="0" xfId="0" applyFont="1" applyFill="1" applyBorder="1" applyAlignment="1">
      <alignment wrapText="1"/>
    </xf>
    <xf numFmtId="0" fontId="9" fillId="0" borderId="0" xfId="0" applyFont="1" applyFill="1" applyBorder="1" applyAlignment="1">
      <alignment wrapText="1"/>
    </xf>
    <xf numFmtId="0" fontId="68" fillId="55" borderId="0" xfId="0" applyFont="1" applyFill="1" applyBorder="1" applyAlignment="1">
      <alignment horizontal="center"/>
    </xf>
    <xf numFmtId="0" fontId="69" fillId="55" borderId="0" xfId="0" applyFont="1" applyFill="1" applyBorder="1" applyAlignment="1">
      <alignment horizontal="center"/>
    </xf>
    <xf numFmtId="0" fontId="69" fillId="55" borderId="0" xfId="0" applyFont="1" applyFill="1" applyBorder="1" applyAlignment="1">
      <alignment horizontal="center" wrapText="1"/>
    </xf>
    <xf numFmtId="0" fontId="4" fillId="55" borderId="0" xfId="0" applyFont="1" applyFill="1" applyBorder="1" applyAlignment="1">
      <alignment/>
    </xf>
    <xf numFmtId="0" fontId="70" fillId="55" borderId="0" xfId="0" applyFont="1" applyFill="1" applyBorder="1" applyAlignment="1">
      <alignment horizontal="center"/>
    </xf>
    <xf numFmtId="0" fontId="11" fillId="0" borderId="0" xfId="0" applyFont="1" applyFill="1" applyBorder="1" applyAlignment="1">
      <alignment/>
    </xf>
    <xf numFmtId="3" fontId="10" fillId="0" borderId="0" xfId="0" applyNumberFormat="1" applyFont="1" applyFill="1" applyBorder="1" applyAlignment="1">
      <alignment vertical="center" wrapText="1"/>
    </xf>
    <xf numFmtId="3" fontId="9" fillId="0" borderId="48" xfId="0" applyNumberFormat="1" applyFont="1" applyFill="1" applyBorder="1" applyAlignment="1">
      <alignment horizontal="center" vertical="center"/>
    </xf>
    <xf numFmtId="0" fontId="9" fillId="0" borderId="49" xfId="0" applyFont="1" applyFill="1" applyBorder="1" applyAlignment="1">
      <alignment/>
    </xf>
    <xf numFmtId="0" fontId="9" fillId="0" borderId="0" xfId="0" applyFont="1" applyFill="1" applyBorder="1" applyAlignment="1">
      <alignment/>
    </xf>
    <xf numFmtId="0" fontId="9" fillId="0" borderId="50" xfId="0" applyFont="1" applyFill="1" applyBorder="1" applyAlignment="1">
      <alignment/>
    </xf>
    <xf numFmtId="0" fontId="9" fillId="0" borderId="0" xfId="0" applyFont="1" applyBorder="1" applyAlignment="1">
      <alignment/>
    </xf>
    <xf numFmtId="0" fontId="9" fillId="0" borderId="0" xfId="0" applyFont="1" applyFill="1" applyBorder="1" applyAlignment="1">
      <alignment horizontal="left" wrapText="1"/>
    </xf>
    <xf numFmtId="0" fontId="9" fillId="0" borderId="0" xfId="0" applyFont="1" applyBorder="1" applyAlignment="1">
      <alignment wrapText="1"/>
    </xf>
    <xf numFmtId="0" fontId="9" fillId="0" borderId="0" xfId="0" applyFont="1" applyBorder="1" applyAlignment="1">
      <alignment horizontal="left" wrapText="1"/>
    </xf>
    <xf numFmtId="3" fontId="9" fillId="0" borderId="48" xfId="64" applyNumberFormat="1" applyFont="1" applyFill="1" applyBorder="1" applyAlignment="1">
      <alignment horizontal="center" vertical="center"/>
    </xf>
    <xf numFmtId="3" fontId="9" fillId="0" borderId="51" xfId="64" applyNumberFormat="1" applyFont="1" applyFill="1" applyBorder="1" applyAlignment="1">
      <alignment horizontal="center" vertical="center"/>
    </xf>
    <xf numFmtId="3" fontId="9" fillId="0" borderId="52" xfId="64" applyNumberFormat="1" applyFont="1" applyFill="1" applyBorder="1" applyAlignment="1">
      <alignment horizontal="center" vertical="center"/>
    </xf>
    <xf numFmtId="0" fontId="7" fillId="0" borderId="53" xfId="0" applyFont="1" applyFill="1" applyBorder="1" applyAlignment="1">
      <alignment/>
    </xf>
    <xf numFmtId="0" fontId="7" fillId="0" borderId="53" xfId="0" applyFont="1" applyFill="1" applyBorder="1" applyAlignment="1">
      <alignment horizontal="left"/>
    </xf>
    <xf numFmtId="0" fontId="7" fillId="0" borderId="54" xfId="0" applyFont="1" applyFill="1" applyBorder="1" applyAlignment="1">
      <alignment/>
    </xf>
    <xf numFmtId="0" fontId="9" fillId="56" borderId="49" xfId="0" applyFont="1" applyFill="1" applyBorder="1" applyAlignment="1">
      <alignment/>
    </xf>
    <xf numFmtId="0" fontId="9" fillId="56" borderId="0" xfId="0" applyFont="1" applyFill="1" applyBorder="1" applyAlignment="1">
      <alignment/>
    </xf>
    <xf numFmtId="3" fontId="9" fillId="0" borderId="55" xfId="64" applyNumberFormat="1" applyFont="1" applyFill="1" applyBorder="1" applyAlignment="1">
      <alignment horizontal="center" vertical="center"/>
    </xf>
    <xf numFmtId="0" fontId="2" fillId="0" borderId="0" xfId="0" applyFont="1" applyFill="1" applyAlignment="1">
      <alignment/>
    </xf>
    <xf numFmtId="3" fontId="9" fillId="0" borderId="56" xfId="64" applyNumberFormat="1" applyFont="1" applyFill="1" applyBorder="1" applyAlignment="1">
      <alignment horizontal="center" vertical="center"/>
    </xf>
    <xf numFmtId="3" fontId="9" fillId="0" borderId="45" xfId="64" applyNumberFormat="1" applyFont="1" applyFill="1" applyBorder="1" applyAlignment="1">
      <alignment horizontal="center" vertical="center"/>
    </xf>
    <xf numFmtId="3" fontId="9" fillId="0" borderId="32" xfId="64" applyNumberFormat="1" applyFont="1" applyFill="1" applyBorder="1" applyAlignment="1">
      <alignment horizontal="center" vertical="center"/>
    </xf>
    <xf numFmtId="0" fontId="7" fillId="0" borderId="57" xfId="0" applyFont="1" applyFill="1" applyBorder="1" applyAlignment="1">
      <alignment/>
    </xf>
    <xf numFmtId="2" fontId="10" fillId="0" borderId="38" xfId="64" applyNumberFormat="1" applyFont="1" applyFill="1" applyBorder="1" applyAlignment="1">
      <alignment horizontal="center" vertical="center"/>
    </xf>
    <xf numFmtId="2" fontId="10" fillId="0" borderId="39" xfId="64" applyNumberFormat="1" applyFont="1" applyFill="1" applyBorder="1" applyAlignment="1">
      <alignment horizontal="center" vertical="center"/>
    </xf>
    <xf numFmtId="2" fontId="10" fillId="0" borderId="45" xfId="64" applyNumberFormat="1" applyFont="1" applyFill="1" applyBorder="1" applyAlignment="1">
      <alignment horizontal="center" vertical="center"/>
    </xf>
    <xf numFmtId="3" fontId="9" fillId="0" borderId="58" xfId="64" applyNumberFormat="1" applyFont="1" applyFill="1" applyBorder="1" applyAlignment="1">
      <alignment horizontal="center" vertical="center"/>
    </xf>
    <xf numFmtId="2" fontId="9" fillId="0" borderId="58" xfId="64" applyNumberFormat="1" applyFont="1" applyFill="1" applyBorder="1" applyAlignment="1">
      <alignment horizontal="center" vertical="center"/>
    </xf>
    <xf numFmtId="3" fontId="9" fillId="0" borderId="50" xfId="64" applyNumberFormat="1" applyFont="1" applyFill="1" applyBorder="1" applyAlignment="1">
      <alignment horizontal="center" vertical="center"/>
    </xf>
    <xf numFmtId="3" fontId="9" fillId="0" borderId="59" xfId="64" applyNumberFormat="1" applyFont="1" applyFill="1" applyBorder="1" applyAlignment="1">
      <alignment horizontal="center" vertical="center"/>
    </xf>
    <xf numFmtId="3" fontId="9" fillId="0" borderId="59" xfId="0" applyNumberFormat="1" applyFont="1" applyFill="1" applyBorder="1" applyAlignment="1">
      <alignment horizontal="center" vertical="center"/>
    </xf>
    <xf numFmtId="0" fontId="66" fillId="61" borderId="21" xfId="0" applyFont="1" applyFill="1" applyBorder="1" applyAlignment="1">
      <alignment horizontal="center" vertical="top"/>
    </xf>
    <xf numFmtId="0" fontId="66" fillId="61" borderId="39" xfId="0" applyFont="1" applyFill="1" applyBorder="1" applyAlignment="1">
      <alignment horizontal="center" vertical="top"/>
    </xf>
    <xf numFmtId="3" fontId="67" fillId="61" borderId="21" xfId="64" applyNumberFormat="1" applyFont="1" applyFill="1" applyBorder="1" applyAlignment="1">
      <alignment horizontal="left" vertical="center"/>
    </xf>
    <xf numFmtId="3" fontId="67" fillId="61" borderId="39" xfId="64" applyNumberFormat="1" applyFont="1" applyFill="1" applyBorder="1" applyAlignment="1">
      <alignment horizontal="left" vertical="center"/>
    </xf>
    <xf numFmtId="3" fontId="9" fillId="61" borderId="21" xfId="64" applyNumberFormat="1" applyFont="1" applyFill="1" applyBorder="1" applyAlignment="1">
      <alignment horizontal="center" vertical="center"/>
    </xf>
    <xf numFmtId="3" fontId="9" fillId="61" borderId="39" xfId="64" applyNumberFormat="1" applyFont="1" applyFill="1" applyBorder="1" applyAlignment="1">
      <alignment horizontal="center" vertical="center"/>
    </xf>
    <xf numFmtId="3" fontId="8" fillId="61" borderId="27" xfId="64" applyNumberFormat="1" applyFont="1" applyFill="1" applyBorder="1" applyAlignment="1">
      <alignment horizontal="center" vertical="center"/>
    </xf>
    <xf numFmtId="3" fontId="67" fillId="61" borderId="21" xfId="64" applyNumberFormat="1" applyFont="1" applyFill="1" applyBorder="1" applyAlignment="1">
      <alignment horizontal="center" vertical="center"/>
    </xf>
    <xf numFmtId="3" fontId="67" fillId="61" borderId="39" xfId="64" applyNumberFormat="1" applyFont="1" applyFill="1" applyBorder="1" applyAlignment="1">
      <alignment horizontal="center" vertical="center"/>
    </xf>
    <xf numFmtId="0" fontId="7" fillId="61" borderId="21" xfId="0" applyFont="1" applyFill="1" applyBorder="1" applyAlignment="1">
      <alignment/>
    </xf>
    <xf numFmtId="0" fontId="7" fillId="61" borderId="39" xfId="0" applyFont="1" applyFill="1" applyBorder="1" applyAlignment="1">
      <alignment/>
    </xf>
    <xf numFmtId="3" fontId="9" fillId="61" borderId="21" xfId="0" applyNumberFormat="1" applyFont="1" applyFill="1" applyBorder="1" applyAlignment="1">
      <alignment horizontal="center" vertical="center"/>
    </xf>
    <xf numFmtId="3" fontId="9" fillId="61" borderId="39" xfId="0" applyNumberFormat="1" applyFont="1" applyFill="1" applyBorder="1" applyAlignment="1">
      <alignment horizontal="center" vertical="center"/>
    </xf>
    <xf numFmtId="3" fontId="8" fillId="61" borderId="33" xfId="0" applyNumberFormat="1" applyFont="1" applyFill="1" applyBorder="1" applyAlignment="1">
      <alignment horizontal="center" vertical="center"/>
    </xf>
    <xf numFmtId="3" fontId="8" fillId="61" borderId="33" xfId="64" applyNumberFormat="1" applyFont="1" applyFill="1" applyBorder="1" applyAlignment="1">
      <alignment horizontal="center" vertical="center"/>
    </xf>
    <xf numFmtId="0" fontId="9" fillId="0" borderId="19" xfId="0" applyFont="1" applyFill="1" applyBorder="1" applyAlignment="1">
      <alignment horizontal="center" vertical="center"/>
    </xf>
    <xf numFmtId="0" fontId="9" fillId="0" borderId="50" xfId="0" applyFont="1" applyFill="1" applyBorder="1" applyAlignment="1">
      <alignment wrapText="1"/>
    </xf>
    <xf numFmtId="3" fontId="9" fillId="0" borderId="60" xfId="0" applyNumberFormat="1" applyFont="1" applyFill="1" applyBorder="1" applyAlignment="1">
      <alignment horizontal="center" vertical="center"/>
    </xf>
    <xf numFmtId="0" fontId="66" fillId="60" borderId="37" xfId="0" applyFont="1" applyFill="1" applyBorder="1" applyAlignment="1">
      <alignment horizontal="center" vertical="center"/>
    </xf>
    <xf numFmtId="0" fontId="2" fillId="55" borderId="49" xfId="0" applyFont="1" applyFill="1" applyBorder="1" applyAlignment="1">
      <alignment horizontal="center"/>
    </xf>
    <xf numFmtId="0" fontId="3" fillId="55" borderId="49" xfId="0" applyFont="1" applyFill="1" applyBorder="1" applyAlignment="1">
      <alignment/>
    </xf>
    <xf numFmtId="0" fontId="66" fillId="62" borderId="61" xfId="0" applyFont="1" applyFill="1" applyBorder="1" applyAlignment="1">
      <alignment horizontal="center"/>
    </xf>
    <xf numFmtId="0" fontId="66" fillId="60" borderId="62" xfId="0" applyFont="1" applyFill="1" applyBorder="1" applyAlignment="1">
      <alignment horizontal="center" vertical="top"/>
    </xf>
    <xf numFmtId="0" fontId="9" fillId="0" borderId="49" xfId="0" applyFont="1" applyFill="1" applyBorder="1" applyAlignment="1">
      <alignment vertical="center"/>
    </xf>
    <xf numFmtId="3" fontId="9" fillId="0" borderId="63" xfId="64" applyNumberFormat="1" applyFont="1" applyFill="1" applyBorder="1" applyAlignment="1">
      <alignment horizontal="center" vertical="center"/>
    </xf>
    <xf numFmtId="2" fontId="9" fillId="0" borderId="63" xfId="64" applyNumberFormat="1" applyFont="1" applyFill="1" applyBorder="1" applyAlignment="1">
      <alignment horizontal="center" vertical="center"/>
    </xf>
    <xf numFmtId="3" fontId="9" fillId="0" borderId="64" xfId="64" applyNumberFormat="1" applyFont="1" applyFill="1" applyBorder="1" applyAlignment="1">
      <alignment horizontal="center" vertical="center"/>
    </xf>
    <xf numFmtId="3" fontId="9" fillId="0" borderId="65" xfId="64" applyNumberFormat="1" applyFont="1" applyFill="1" applyBorder="1" applyAlignment="1">
      <alignment horizontal="center" vertical="center"/>
    </xf>
    <xf numFmtId="0" fontId="7" fillId="0" borderId="24" xfId="0" applyFont="1" applyFill="1" applyBorder="1" applyAlignment="1">
      <alignment horizontal="left"/>
    </xf>
    <xf numFmtId="3" fontId="9" fillId="0" borderId="58" xfId="0" applyNumberFormat="1" applyFont="1" applyFill="1" applyBorder="1" applyAlignment="1">
      <alignment horizontal="center" vertical="center"/>
    </xf>
    <xf numFmtId="3" fontId="9" fillId="0" borderId="21" xfId="67" applyNumberFormat="1" applyFont="1" applyFill="1" applyBorder="1" applyAlignment="1">
      <alignment horizontal="center" vertical="center"/>
    </xf>
    <xf numFmtId="3" fontId="67" fillId="58" borderId="29" xfId="64" applyNumberFormat="1" applyFont="1" applyFill="1" applyBorder="1" applyAlignment="1">
      <alignment horizontal="center" vertical="center"/>
    </xf>
    <xf numFmtId="3" fontId="67" fillId="58" borderId="27" xfId="64" applyNumberFormat="1" applyFont="1" applyFill="1" applyBorder="1" applyAlignment="1">
      <alignment horizontal="center" vertical="center"/>
    </xf>
    <xf numFmtId="2" fontId="67" fillId="58" borderId="29" xfId="64" applyNumberFormat="1" applyFont="1" applyFill="1" applyBorder="1" applyAlignment="1">
      <alignment horizontal="center" vertical="center"/>
    </xf>
    <xf numFmtId="3" fontId="9" fillId="0" borderId="66" xfId="64" applyNumberFormat="1" applyFont="1" applyFill="1" applyBorder="1" applyAlignment="1">
      <alignment horizontal="center" vertical="center"/>
    </xf>
    <xf numFmtId="3" fontId="9" fillId="0" borderId="19" xfId="0" applyNumberFormat="1" applyFont="1" applyFill="1" applyBorder="1" applyAlignment="1">
      <alignment horizontal="center" vertical="center"/>
    </xf>
    <xf numFmtId="0" fontId="9" fillId="0" borderId="49"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50" xfId="0" applyFont="1" applyFill="1" applyBorder="1" applyAlignment="1">
      <alignment horizontal="left" vertical="top" wrapText="1"/>
    </xf>
    <xf numFmtId="0" fontId="28" fillId="0" borderId="49" xfId="0" applyFont="1" applyFill="1" applyBorder="1" applyAlignment="1">
      <alignment vertical="top" wrapText="1"/>
    </xf>
    <xf numFmtId="0" fontId="9" fillId="0" borderId="0" xfId="0" applyFont="1" applyFill="1" applyBorder="1" applyAlignment="1">
      <alignment vertical="top" wrapText="1"/>
    </xf>
    <xf numFmtId="0" fontId="9" fillId="0" borderId="50" xfId="0" applyFont="1" applyFill="1" applyBorder="1" applyAlignment="1">
      <alignment vertical="top" wrapText="1"/>
    </xf>
    <xf numFmtId="0" fontId="28" fillId="0" borderId="49" xfId="0" applyFont="1" applyFill="1" applyBorder="1" applyAlignment="1">
      <alignment horizontal="left" vertical="top" wrapText="1"/>
    </xf>
    <xf numFmtId="0" fontId="28" fillId="0" borderId="0" xfId="0" applyFont="1" applyFill="1" applyBorder="1" applyAlignment="1">
      <alignment horizontal="left" vertical="top" wrapText="1"/>
    </xf>
    <xf numFmtId="0" fontId="28" fillId="0" borderId="50" xfId="0" applyFont="1" applyFill="1" applyBorder="1" applyAlignment="1">
      <alignment horizontal="left" vertical="top" wrapText="1"/>
    </xf>
    <xf numFmtId="0" fontId="9" fillId="0" borderId="49"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wrapText="1"/>
    </xf>
    <xf numFmtId="0" fontId="9" fillId="0" borderId="0" xfId="0" applyFont="1" applyFill="1" applyBorder="1" applyAlignment="1">
      <alignment horizontal="left" wrapText="1"/>
    </xf>
    <xf numFmtId="0" fontId="9" fillId="0" borderId="50" xfId="0" applyFont="1" applyFill="1" applyBorder="1" applyAlignment="1">
      <alignment horizontal="left" wrapText="1"/>
    </xf>
    <xf numFmtId="0" fontId="9" fillId="0" borderId="49" xfId="0" applyFont="1" applyFill="1" applyBorder="1" applyAlignment="1">
      <alignment wrapText="1"/>
    </xf>
    <xf numFmtId="0" fontId="9" fillId="0" borderId="0" xfId="0" applyFont="1" applyFill="1" applyBorder="1" applyAlignment="1">
      <alignment wrapText="1"/>
    </xf>
    <xf numFmtId="0" fontId="9" fillId="0" borderId="50" xfId="0" applyFont="1" applyFill="1" applyBorder="1" applyAlignment="1">
      <alignment wrapText="1"/>
    </xf>
    <xf numFmtId="14" fontId="4" fillId="55" borderId="49" xfId="0" applyNumberFormat="1" applyFont="1" applyFill="1" applyBorder="1" applyAlignment="1">
      <alignment/>
    </xf>
    <xf numFmtId="14" fontId="4" fillId="55" borderId="0" xfId="0" applyNumberFormat="1" applyFont="1" applyFill="1" applyBorder="1" applyAlignment="1">
      <alignment/>
    </xf>
    <xf numFmtId="0" fontId="4" fillId="55" borderId="0" xfId="0" applyFont="1" applyFill="1" applyBorder="1" applyAlignment="1">
      <alignment/>
    </xf>
    <xf numFmtId="0" fontId="4" fillId="55" borderId="50" xfId="0" applyFont="1" applyFill="1" applyBorder="1" applyAlignment="1">
      <alignment/>
    </xf>
    <xf numFmtId="0" fontId="66" fillId="60" borderId="67" xfId="0" applyFont="1" applyFill="1" applyBorder="1" applyAlignment="1">
      <alignment horizontal="center" vertical="center"/>
    </xf>
    <xf numFmtId="0" fontId="66" fillId="60" borderId="37" xfId="0" applyFont="1" applyFill="1" applyBorder="1" applyAlignment="1">
      <alignment horizontal="center" vertical="center"/>
    </xf>
    <xf numFmtId="0" fontId="66" fillId="60" borderId="37" xfId="0" applyFont="1" applyFill="1" applyBorder="1" applyAlignment="1">
      <alignment horizontal="center" vertical="center" wrapText="1"/>
    </xf>
    <xf numFmtId="0" fontId="70" fillId="55" borderId="68" xfId="0" applyFont="1" applyFill="1" applyBorder="1" applyAlignment="1">
      <alignment horizontal="center"/>
    </xf>
    <xf numFmtId="0" fontId="70" fillId="55" borderId="30" xfId="0" applyFont="1" applyFill="1" applyBorder="1" applyAlignment="1">
      <alignment horizontal="center"/>
    </xf>
    <xf numFmtId="0" fontId="70" fillId="55" borderId="56" xfId="0" applyFont="1" applyFill="1" applyBorder="1" applyAlignment="1">
      <alignment horizontal="center"/>
    </xf>
    <xf numFmtId="0" fontId="68" fillId="55" borderId="0" xfId="0" applyFont="1" applyFill="1" applyBorder="1" applyAlignment="1">
      <alignment horizontal="center"/>
    </xf>
    <xf numFmtId="0" fontId="68" fillId="55" borderId="50" xfId="0" applyFont="1" applyFill="1" applyBorder="1" applyAlignment="1">
      <alignment horizontal="center"/>
    </xf>
    <xf numFmtId="0" fontId="69" fillId="55" borderId="0" xfId="0" applyFont="1" applyFill="1" applyBorder="1" applyAlignment="1">
      <alignment horizontal="center"/>
    </xf>
    <xf numFmtId="0" fontId="69" fillId="55" borderId="50" xfId="0" applyFont="1" applyFill="1" applyBorder="1" applyAlignment="1">
      <alignment horizontal="center"/>
    </xf>
    <xf numFmtId="0" fontId="69" fillId="55" borderId="0" xfId="0" applyFont="1" applyFill="1" applyBorder="1" applyAlignment="1">
      <alignment horizontal="center" wrapText="1"/>
    </xf>
    <xf numFmtId="0" fontId="69" fillId="55" borderId="50" xfId="0" applyFont="1" applyFill="1" applyBorder="1" applyAlignment="1">
      <alignment horizontal="center" wrapText="1"/>
    </xf>
    <xf numFmtId="0" fontId="66" fillId="60" borderId="69" xfId="0" applyFont="1" applyFill="1" applyBorder="1" applyAlignment="1">
      <alignment horizontal="center" vertical="center" wrapText="1"/>
    </xf>
    <xf numFmtId="0" fontId="66" fillId="60" borderId="70" xfId="0" applyFont="1" applyFill="1" applyBorder="1" applyAlignment="1">
      <alignment horizontal="center" vertical="center" wrapText="1"/>
    </xf>
    <xf numFmtId="0" fontId="66" fillId="62" borderId="21" xfId="0" applyFont="1" applyFill="1" applyBorder="1" applyAlignment="1">
      <alignment horizontal="center"/>
    </xf>
    <xf numFmtId="0" fontId="66" fillId="62" borderId="39" xfId="0" applyFont="1" applyFill="1" applyBorder="1" applyAlignment="1">
      <alignment horizontal="center"/>
    </xf>
    <xf numFmtId="0" fontId="9" fillId="0" borderId="49" xfId="0" applyFont="1" applyFill="1" applyBorder="1" applyAlignment="1">
      <alignment/>
    </xf>
    <xf numFmtId="0" fontId="9" fillId="0" borderId="0" xfId="0" applyFont="1" applyFill="1" applyBorder="1" applyAlignment="1">
      <alignment/>
    </xf>
    <xf numFmtId="0" fontId="9" fillId="0" borderId="50" xfId="0" applyFont="1" applyFill="1" applyBorder="1" applyAlignment="1">
      <alignment/>
    </xf>
    <xf numFmtId="0" fontId="9" fillId="0" borderId="34" xfId="0" applyFont="1" applyFill="1" applyBorder="1" applyAlignment="1">
      <alignment wrapText="1"/>
    </xf>
    <xf numFmtId="0" fontId="9" fillId="0" borderId="35" xfId="0" applyFont="1" applyFill="1" applyBorder="1" applyAlignment="1">
      <alignment wrapText="1"/>
    </xf>
    <xf numFmtId="0" fontId="9" fillId="0" borderId="36" xfId="0" applyFont="1" applyFill="1" applyBorder="1" applyAlignment="1">
      <alignment wrapText="1"/>
    </xf>
    <xf numFmtId="0" fontId="11" fillId="0" borderId="68" xfId="0" applyFont="1" applyFill="1" applyBorder="1" applyAlignment="1">
      <alignment/>
    </xf>
    <xf numFmtId="0" fontId="11" fillId="0" borderId="30" xfId="0" applyFont="1" applyFill="1" applyBorder="1" applyAlignment="1">
      <alignment/>
    </xf>
    <xf numFmtId="0" fontId="11" fillId="0" borderId="56" xfId="0" applyFont="1" applyFill="1" applyBorder="1" applyAlignment="1">
      <alignment/>
    </xf>
    <xf numFmtId="0" fontId="11" fillId="0" borderId="49" xfId="0" applyFont="1" applyFill="1" applyBorder="1" applyAlignment="1">
      <alignment wrapText="1"/>
    </xf>
    <xf numFmtId="0" fontId="11" fillId="0" borderId="0" xfId="0" applyFont="1" applyFill="1" applyBorder="1" applyAlignment="1">
      <alignment wrapText="1"/>
    </xf>
    <xf numFmtId="0" fontId="11" fillId="0" borderId="50" xfId="0" applyFont="1" applyFill="1" applyBorder="1" applyAlignment="1">
      <alignment wrapText="1"/>
    </xf>
    <xf numFmtId="0" fontId="9" fillId="0" borderId="49" xfId="0" applyFont="1" applyFill="1" applyBorder="1" applyAlignment="1">
      <alignment vertical="center" wrapText="1"/>
    </xf>
    <xf numFmtId="0" fontId="9" fillId="0" borderId="0" xfId="0" applyFont="1" applyFill="1" applyBorder="1" applyAlignment="1">
      <alignment vertical="center" wrapText="1"/>
    </xf>
    <xf numFmtId="0" fontId="9" fillId="0" borderId="50" xfId="0" applyFont="1" applyFill="1" applyBorder="1" applyAlignment="1">
      <alignment vertical="center" wrapText="1"/>
    </xf>
    <xf numFmtId="0" fontId="28" fillId="0" borderId="49" xfId="0" applyFont="1" applyFill="1" applyBorder="1" applyAlignment="1">
      <alignment horizontal="left" wrapText="1"/>
    </xf>
    <xf numFmtId="0" fontId="28" fillId="0" borderId="0" xfId="0" applyFont="1" applyFill="1" applyBorder="1" applyAlignment="1">
      <alignment horizontal="left" wrapText="1"/>
    </xf>
    <xf numFmtId="0" fontId="28" fillId="0" borderId="50" xfId="0" applyFont="1" applyFill="1" applyBorder="1" applyAlignment="1">
      <alignment horizontal="left" wrapText="1"/>
    </xf>
  </cellXfs>
  <cellStyles count="140">
    <cellStyle name="Normal" xfId="0"/>
    <cellStyle name="20% - Accent1" xfId="15"/>
    <cellStyle name="20% - Accent2" xfId="16"/>
    <cellStyle name="20% - Accent3" xfId="17"/>
    <cellStyle name="20% - Accent4" xfId="18"/>
    <cellStyle name="20% - Accent5" xfId="19"/>
    <cellStyle name="20% - Accent6" xfId="20"/>
    <cellStyle name="20% - Énfasis1 2" xfId="21"/>
    <cellStyle name="20% - Énfasis2 2" xfId="22"/>
    <cellStyle name="20% - Énfasis3 2" xfId="23"/>
    <cellStyle name="20% - Énfasis4 2" xfId="24"/>
    <cellStyle name="20% - Énfasis5 2" xfId="25"/>
    <cellStyle name="20% - Énfasis6 2" xfId="26"/>
    <cellStyle name="40% - Accent1" xfId="27"/>
    <cellStyle name="40% - Accent2" xfId="28"/>
    <cellStyle name="40% - Accent3" xfId="29"/>
    <cellStyle name="40% - Accent4" xfId="30"/>
    <cellStyle name="40% - Accent5" xfId="31"/>
    <cellStyle name="40% - Accent6" xfId="32"/>
    <cellStyle name="40% - Énfasis1 2" xfId="33"/>
    <cellStyle name="40% - Énfasis2 2" xfId="34"/>
    <cellStyle name="40% - Énfasis3 2" xfId="35"/>
    <cellStyle name="40% - Énfasis4 2" xfId="36"/>
    <cellStyle name="40% - Énfasis5 2" xfId="37"/>
    <cellStyle name="40% - Énfasis6 2" xfId="38"/>
    <cellStyle name="60% - Accent1" xfId="39"/>
    <cellStyle name="60% - Accent2" xfId="40"/>
    <cellStyle name="60% - Accent3" xfId="41"/>
    <cellStyle name="60% - Accent4" xfId="42"/>
    <cellStyle name="60% - Accent5" xfId="43"/>
    <cellStyle name="60% - Accent6" xfId="44"/>
    <cellStyle name="60% - Énfasis1 2" xfId="45"/>
    <cellStyle name="60% - Énfasis2 2" xfId="46"/>
    <cellStyle name="60% - Énfasis3 2" xfId="47"/>
    <cellStyle name="60% - Énfasis4 2" xfId="48"/>
    <cellStyle name="60% - Énfasis5 2" xfId="49"/>
    <cellStyle name="60% - Énfasis6 2" xfId="50"/>
    <cellStyle name="Accent1" xfId="51"/>
    <cellStyle name="Accent2" xfId="52"/>
    <cellStyle name="Accent3" xfId="53"/>
    <cellStyle name="Accent4" xfId="54"/>
    <cellStyle name="Accent5" xfId="55"/>
    <cellStyle name="Accent6" xfId="56"/>
    <cellStyle name="Bad" xfId="57"/>
    <cellStyle name="Buena 2" xfId="58"/>
    <cellStyle name="Calculation" xfId="59"/>
    <cellStyle name="Cálculo 2" xfId="60"/>
    <cellStyle name="Celda de comprobación 2" xfId="61"/>
    <cellStyle name="Celda vinculada 2" xfId="62"/>
    <cellStyle name="Check Cell" xfId="63"/>
    <cellStyle name="Comma" xfId="64"/>
    <cellStyle name="Comma [0]" xfId="65"/>
    <cellStyle name="Comma 2" xfId="66"/>
    <cellStyle name="Comma 2 2" xfId="67"/>
    <cellStyle name="Comma 2 2 2" xfId="68"/>
    <cellStyle name="Comma 2 2 3" xfId="69"/>
    <cellStyle name="Comma 2 2 4" xfId="70"/>
    <cellStyle name="Comma 2 3" xfId="71"/>
    <cellStyle name="Comma 2 3 2" xfId="72"/>
    <cellStyle name="Comma 2 3 3" xfId="73"/>
    <cellStyle name="Comma 2 3 4" xfId="74"/>
    <cellStyle name="Comma 2 4" xfId="75"/>
    <cellStyle name="Comma 2 5" xfId="76"/>
    <cellStyle name="Comma 3" xfId="77"/>
    <cellStyle name="Comma 3 2" xfId="78"/>
    <cellStyle name="Comma 3 3" xfId="79"/>
    <cellStyle name="Comma 3 4" xfId="80"/>
    <cellStyle name="Comma 4" xfId="81"/>
    <cellStyle name="Comma 4 2" xfId="82"/>
    <cellStyle name="Comma 4 3" xfId="83"/>
    <cellStyle name="Comma 4 4" xfId="84"/>
    <cellStyle name="Comma 5" xfId="85"/>
    <cellStyle name="Comma 6" xfId="86"/>
    <cellStyle name="Currency" xfId="87"/>
    <cellStyle name="Currency [0]" xfId="88"/>
    <cellStyle name="Encabezado 4 2" xfId="89"/>
    <cellStyle name="Énfasis1 2" xfId="90"/>
    <cellStyle name="Énfasis2 2" xfId="91"/>
    <cellStyle name="Énfasis3 2" xfId="92"/>
    <cellStyle name="Énfasis4 2" xfId="93"/>
    <cellStyle name="Énfasis5 2" xfId="94"/>
    <cellStyle name="Énfasis6 2" xfId="95"/>
    <cellStyle name="Entrada 2" xfId="96"/>
    <cellStyle name="Explanatory Text" xfId="97"/>
    <cellStyle name="Followed Hyperlink" xfId="98"/>
    <cellStyle name="Good" xfId="99"/>
    <cellStyle name="Heading 1" xfId="100"/>
    <cellStyle name="Heading 2" xfId="101"/>
    <cellStyle name="Heading 3" xfId="102"/>
    <cellStyle name="Heading 4" xfId="103"/>
    <cellStyle name="Hyperlink" xfId="104"/>
    <cellStyle name="Incorrecto 2" xfId="105"/>
    <cellStyle name="Input" xfId="106"/>
    <cellStyle name="Linked Cell" xfId="107"/>
    <cellStyle name="Neutral" xfId="108"/>
    <cellStyle name="Neutral 2" xfId="109"/>
    <cellStyle name="Normal 10" xfId="110"/>
    <cellStyle name="Normal 2" xfId="111"/>
    <cellStyle name="Normal 2 2" xfId="112"/>
    <cellStyle name="Normal 2 2 2" xfId="113"/>
    <cellStyle name="Normal 2 3" xfId="114"/>
    <cellStyle name="Normal 2 3 2" xfId="115"/>
    <cellStyle name="Normal 2 4" xfId="116"/>
    <cellStyle name="Normal 2 4 2" xfId="117"/>
    <cellStyle name="Normal 2 4 3" xfId="118"/>
    <cellStyle name="Normal 2 4 4" xfId="119"/>
    <cellStyle name="Normal 2 5" xfId="120"/>
    <cellStyle name="Normal 2 5 2" xfId="121"/>
    <cellStyle name="Normal 2 5 3" xfId="122"/>
    <cellStyle name="Normal 2 6" xfId="123"/>
    <cellStyle name="Normal 3" xfId="124"/>
    <cellStyle name="Normal 3 2" xfId="125"/>
    <cellStyle name="Normal 3 3" xfId="126"/>
    <cellStyle name="Normal 3 4" xfId="127"/>
    <cellStyle name="Normal 4" xfId="128"/>
    <cellStyle name="Normal 4 2" xfId="129"/>
    <cellStyle name="Normal 5" xfId="130"/>
    <cellStyle name="Normal 6" xfId="131"/>
    <cellStyle name="Normal 6 2" xfId="132"/>
    <cellStyle name="Normal 7" xfId="133"/>
    <cellStyle name="Normal 8" xfId="134"/>
    <cellStyle name="Normal 8 2" xfId="135"/>
    <cellStyle name="Normal 8 3" xfId="136"/>
    <cellStyle name="Normal 9" xfId="137"/>
    <cellStyle name="Notas 2" xfId="138"/>
    <cellStyle name="Note" xfId="139"/>
    <cellStyle name="Output" xfId="140"/>
    <cellStyle name="Percent" xfId="141"/>
    <cellStyle name="Salida 2" xfId="142"/>
    <cellStyle name="TableStyleLight1" xfId="143"/>
    <cellStyle name="Texto de advertencia 2" xfId="144"/>
    <cellStyle name="Texto explicativo 2" xfId="145"/>
    <cellStyle name="Title" xfId="146"/>
    <cellStyle name="Título 1 2" xfId="147"/>
    <cellStyle name="Título 2 2" xfId="148"/>
    <cellStyle name="Título 3 2" xfId="149"/>
    <cellStyle name="Título 4" xfId="150"/>
    <cellStyle name="Total" xfId="151"/>
    <cellStyle name="Total 2" xfId="152"/>
    <cellStyle name="Warning Text" xfId="153"/>
  </cellStyles>
  <tableStyles count="1" defaultTableStyle="TableStyleMedium9"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295275</xdr:colOff>
      <xdr:row>0</xdr:row>
      <xdr:rowOff>66675</xdr:rowOff>
    </xdr:from>
    <xdr:to>
      <xdr:col>0</xdr:col>
      <xdr:colOff>2190750</xdr:colOff>
      <xdr:row>5</xdr:row>
      <xdr:rowOff>171450</xdr:rowOff>
    </xdr:to>
    <xdr:pic>
      <xdr:nvPicPr>
        <xdr:cNvPr id="1" name="Picture 3"/>
        <xdr:cNvPicPr preferRelativeResize="1">
          <a:picLocks noChangeAspect="1"/>
        </xdr:cNvPicPr>
      </xdr:nvPicPr>
      <xdr:blipFill>
        <a:blip r:embed="rId1"/>
        <a:stretch>
          <a:fillRect/>
        </a:stretch>
      </xdr:blipFill>
      <xdr:spPr>
        <a:xfrm>
          <a:off x="295275" y="66675"/>
          <a:ext cx="1895475" cy="1790700"/>
        </a:xfrm>
        <a:prstGeom prst="rect">
          <a:avLst/>
        </a:prstGeom>
        <a:noFill/>
        <a:ln w="9525" cmpd="sng">
          <a:noFill/>
        </a:ln>
      </xdr:spPr>
    </xdr:pic>
    <xdr:clientData/>
  </xdr:twoCellAnchor>
  <xdr:oneCellAnchor>
    <xdr:from>
      <xdr:col>12</xdr:col>
      <xdr:colOff>0</xdr:colOff>
      <xdr:row>23</xdr:row>
      <xdr:rowOff>200025</xdr:rowOff>
    </xdr:from>
    <xdr:ext cx="180975" cy="266700"/>
    <xdr:sp fLocksText="0">
      <xdr:nvSpPr>
        <xdr:cNvPr id="2" name="TextBox 1"/>
        <xdr:cNvSpPr txBox="1">
          <a:spLocks noChangeArrowheads="1"/>
        </xdr:cNvSpPr>
      </xdr:nvSpPr>
      <xdr:spPr>
        <a:xfrm>
          <a:off x="14506575" y="61341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1438275</xdr:colOff>
      <xdr:row>59</xdr:row>
      <xdr:rowOff>133350</xdr:rowOff>
    </xdr:from>
    <xdr:ext cx="190500" cy="266700"/>
    <xdr:sp fLocksText="0">
      <xdr:nvSpPr>
        <xdr:cNvPr id="3" name="TextBox 2"/>
        <xdr:cNvSpPr txBox="1">
          <a:spLocks noChangeArrowheads="1"/>
        </xdr:cNvSpPr>
      </xdr:nvSpPr>
      <xdr:spPr>
        <a:xfrm>
          <a:off x="1438275" y="13868400"/>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Z109"/>
  <sheetViews>
    <sheetView tabSelected="1" zoomScale="90" zoomScaleNormal="90" zoomScaleSheetLayoutView="80" zoomScalePageLayoutView="85" workbookViewId="0" topLeftCell="A1">
      <selection activeCell="F11" sqref="F11"/>
    </sheetView>
  </sheetViews>
  <sheetFormatPr defaultColWidth="11.421875" defaultRowHeight="12.75"/>
  <cols>
    <col min="1" max="1" width="41.421875" style="1" customWidth="1"/>
    <col min="2" max="2" width="32.28125" style="1" customWidth="1"/>
    <col min="3" max="4" width="23.140625" style="5" customWidth="1"/>
    <col min="5" max="6" width="23.140625" style="3" customWidth="1"/>
    <col min="7" max="7" width="28.140625" style="3" customWidth="1"/>
    <col min="8" max="8" width="23.140625" style="1" customWidth="1"/>
    <col min="9" max="12" width="11.7109375" style="1" hidden="1" customWidth="1"/>
    <col min="13" max="16384" width="11.421875" style="1" customWidth="1"/>
  </cols>
  <sheetData>
    <row r="1" spans="1:12" ht="18.75" customHeight="1">
      <c r="A1" s="165"/>
      <c r="B1" s="166"/>
      <c r="C1" s="166"/>
      <c r="D1" s="166"/>
      <c r="E1" s="166"/>
      <c r="F1" s="166"/>
      <c r="G1" s="166"/>
      <c r="H1" s="167"/>
      <c r="I1" s="71"/>
      <c r="J1" s="71"/>
      <c r="K1" s="71"/>
      <c r="L1" s="71"/>
    </row>
    <row r="2" spans="1:12" ht="57.75" customHeight="1">
      <c r="A2" s="123"/>
      <c r="B2" s="172" t="s">
        <v>52</v>
      </c>
      <c r="C2" s="172"/>
      <c r="D2" s="172"/>
      <c r="E2" s="172"/>
      <c r="F2" s="172"/>
      <c r="G2" s="172"/>
      <c r="H2" s="173"/>
      <c r="I2" s="69"/>
      <c r="J2" s="69"/>
      <c r="K2" s="69"/>
      <c r="L2" s="69"/>
    </row>
    <row r="3" spans="1:12" ht="18.75" customHeight="1">
      <c r="A3" s="124" t="s">
        <v>0</v>
      </c>
      <c r="B3" s="170" t="s">
        <v>63</v>
      </c>
      <c r="C3" s="170"/>
      <c r="D3" s="170"/>
      <c r="E3" s="170"/>
      <c r="F3" s="170"/>
      <c r="G3" s="170"/>
      <c r="H3" s="171"/>
      <c r="I3" s="68"/>
      <c r="J3" s="68"/>
      <c r="K3" s="68"/>
      <c r="L3" s="68"/>
    </row>
    <row r="4" spans="1:12" ht="18.75" customHeight="1">
      <c r="A4" s="124"/>
      <c r="B4" s="170" t="s">
        <v>48</v>
      </c>
      <c r="C4" s="170"/>
      <c r="D4" s="170"/>
      <c r="E4" s="170"/>
      <c r="F4" s="170"/>
      <c r="G4" s="170"/>
      <c r="H4" s="171"/>
      <c r="I4" s="68"/>
      <c r="J4" s="68"/>
      <c r="K4" s="68"/>
      <c r="L4" s="68"/>
    </row>
    <row r="5" spans="1:12" ht="18.75" customHeight="1">
      <c r="A5" s="124"/>
      <c r="B5" s="168" t="s">
        <v>109</v>
      </c>
      <c r="C5" s="168"/>
      <c r="D5" s="168"/>
      <c r="E5" s="168"/>
      <c r="F5" s="168"/>
      <c r="G5" s="168"/>
      <c r="H5" s="169"/>
      <c r="I5" s="67"/>
      <c r="J5" s="67"/>
      <c r="K5" s="67"/>
      <c r="L5" s="67"/>
    </row>
    <row r="6" spans="1:12" ht="18.75" customHeight="1">
      <c r="A6" s="158" t="s">
        <v>2</v>
      </c>
      <c r="B6" s="159"/>
      <c r="C6" s="160"/>
      <c r="D6" s="160"/>
      <c r="E6" s="160"/>
      <c r="F6" s="160"/>
      <c r="G6" s="160"/>
      <c r="H6" s="161"/>
      <c r="I6" s="70"/>
      <c r="J6" s="70"/>
      <c r="K6" s="70"/>
      <c r="L6" s="70"/>
    </row>
    <row r="7" spans="1:12" ht="23.25" customHeight="1">
      <c r="A7" s="162" t="s">
        <v>12</v>
      </c>
      <c r="B7" s="163" t="s">
        <v>51</v>
      </c>
      <c r="C7" s="163"/>
      <c r="D7" s="164" t="s">
        <v>21</v>
      </c>
      <c r="E7" s="163" t="s">
        <v>42</v>
      </c>
      <c r="F7" s="164" t="s">
        <v>50</v>
      </c>
      <c r="G7" s="174" t="s">
        <v>67</v>
      </c>
      <c r="H7" s="125" t="s">
        <v>33</v>
      </c>
      <c r="I7" s="176" t="s">
        <v>56</v>
      </c>
      <c r="J7" s="177"/>
      <c r="K7" s="177" t="s">
        <v>57</v>
      </c>
      <c r="L7" s="177"/>
    </row>
    <row r="8" spans="1:12" ht="21.75" customHeight="1">
      <c r="A8" s="162"/>
      <c r="B8" s="122" t="s">
        <v>18</v>
      </c>
      <c r="C8" s="44" t="s">
        <v>17</v>
      </c>
      <c r="D8" s="164"/>
      <c r="E8" s="163"/>
      <c r="F8" s="164"/>
      <c r="G8" s="175"/>
      <c r="H8" s="126" t="s">
        <v>68</v>
      </c>
      <c r="I8" s="104" t="s">
        <v>54</v>
      </c>
      <c r="J8" s="105" t="s">
        <v>55</v>
      </c>
      <c r="K8" s="105" t="s">
        <v>59</v>
      </c>
      <c r="L8" s="105" t="s">
        <v>17</v>
      </c>
    </row>
    <row r="9" spans="1:12" ht="29.25" customHeight="1" thickBot="1">
      <c r="A9" s="40" t="s">
        <v>46</v>
      </c>
      <c r="B9" s="41"/>
      <c r="C9" s="41"/>
      <c r="D9" s="41"/>
      <c r="E9" s="42"/>
      <c r="F9" s="41"/>
      <c r="G9" s="55"/>
      <c r="H9" s="43"/>
      <c r="I9" s="106"/>
      <c r="J9" s="107"/>
      <c r="K9" s="107"/>
      <c r="L9" s="107"/>
    </row>
    <row r="10" spans="1:12" ht="15.75">
      <c r="A10" s="95" t="s">
        <v>20</v>
      </c>
      <c r="B10" s="9">
        <v>0</v>
      </c>
      <c r="C10" s="9">
        <v>0</v>
      </c>
      <c r="D10" s="9">
        <v>6</v>
      </c>
      <c r="E10" s="96">
        <f>(SUM(B10:C10)*100)/(H10)</f>
        <v>0</v>
      </c>
      <c r="F10" s="9">
        <v>0</v>
      </c>
      <c r="G10" s="90">
        <v>0</v>
      </c>
      <c r="H10" s="10">
        <v>71</v>
      </c>
      <c r="I10" s="108">
        <v>0</v>
      </c>
      <c r="J10" s="109">
        <v>0</v>
      </c>
      <c r="K10" s="109">
        <v>0</v>
      </c>
      <c r="L10" s="109">
        <v>0</v>
      </c>
    </row>
    <row r="11" spans="1:12" ht="15.75">
      <c r="A11" s="85" t="s">
        <v>60</v>
      </c>
      <c r="B11" s="11">
        <v>0</v>
      </c>
      <c r="C11" s="11">
        <v>0</v>
      </c>
      <c r="D11" s="11">
        <v>473</v>
      </c>
      <c r="E11" s="97">
        <f>(SUM(B11:C11)*100)/(H11)</f>
        <v>0</v>
      </c>
      <c r="F11" s="11">
        <v>0</v>
      </c>
      <c r="G11" s="50">
        <v>1</v>
      </c>
      <c r="H11" s="12">
        <v>36284</v>
      </c>
      <c r="I11" s="108">
        <v>0</v>
      </c>
      <c r="J11" s="109">
        <v>0</v>
      </c>
      <c r="K11" s="109">
        <v>0</v>
      </c>
      <c r="L11" s="109">
        <v>0</v>
      </c>
    </row>
    <row r="12" spans="1:12" ht="15" customHeight="1" thickBot="1">
      <c r="A12" s="87" t="s">
        <v>62</v>
      </c>
      <c r="B12" s="15">
        <v>0</v>
      </c>
      <c r="C12" s="15">
        <v>222</v>
      </c>
      <c r="D12" s="15">
        <v>4813</v>
      </c>
      <c r="E12" s="98">
        <f>(SUM(B12:C12)*100)/(H12)</f>
        <v>0.06824553637302641</v>
      </c>
      <c r="F12" s="15">
        <v>0</v>
      </c>
      <c r="G12" s="93">
        <v>52</v>
      </c>
      <c r="H12" s="16">
        <v>325296</v>
      </c>
      <c r="I12" s="108">
        <v>0</v>
      </c>
      <c r="J12" s="109">
        <v>0</v>
      </c>
      <c r="K12" s="109">
        <v>0</v>
      </c>
      <c r="L12" s="109">
        <v>7</v>
      </c>
    </row>
    <row r="13" spans="1:12" ht="16.5" thickBot="1">
      <c r="A13" s="14" t="s">
        <v>3</v>
      </c>
      <c r="B13" s="27">
        <f>SUM(B10:B12)</f>
        <v>0</v>
      </c>
      <c r="C13" s="27">
        <f>SUM(C10:C12)</f>
        <v>222</v>
      </c>
      <c r="D13" s="27">
        <f>SUM(D10:D12)</f>
        <v>5292</v>
      </c>
      <c r="E13" s="28">
        <f>(SUM(B13:C13)*100)/H13</f>
        <v>0.061385147559387364</v>
      </c>
      <c r="F13" s="27">
        <f aca="true" t="shared" si="0" ref="F13:L13">SUM(F10:F12)</f>
        <v>0</v>
      </c>
      <c r="G13" s="52">
        <f t="shared" si="0"/>
        <v>53</v>
      </c>
      <c r="H13" s="29">
        <f t="shared" si="0"/>
        <v>361651</v>
      </c>
      <c r="I13" s="110">
        <f t="shared" si="0"/>
        <v>0</v>
      </c>
      <c r="J13" s="110">
        <f t="shared" si="0"/>
        <v>0</v>
      </c>
      <c r="K13" s="110">
        <f t="shared" si="0"/>
        <v>0</v>
      </c>
      <c r="L13" s="110">
        <f t="shared" si="0"/>
        <v>7</v>
      </c>
    </row>
    <row r="14" spans="1:12" ht="26.25" customHeight="1" thickBot="1">
      <c r="A14" s="18" t="s">
        <v>45</v>
      </c>
      <c r="B14" s="19"/>
      <c r="C14" s="19"/>
      <c r="D14" s="19"/>
      <c r="E14" s="25"/>
      <c r="F14" s="19"/>
      <c r="G14" s="19"/>
      <c r="H14" s="17"/>
      <c r="I14" s="106"/>
      <c r="J14" s="107"/>
      <c r="K14" s="107"/>
      <c r="L14" s="107"/>
    </row>
    <row r="15" spans="1:12" ht="24.75" customHeight="1" thickBot="1">
      <c r="A15" s="22" t="s">
        <v>44</v>
      </c>
      <c r="B15" s="135"/>
      <c r="C15" s="135"/>
      <c r="D15" s="135"/>
      <c r="E15" s="137"/>
      <c r="F15" s="135"/>
      <c r="G15" s="135"/>
      <c r="H15" s="136"/>
      <c r="I15" s="111"/>
      <c r="J15" s="112"/>
      <c r="K15" s="112"/>
      <c r="L15" s="112"/>
    </row>
    <row r="16" spans="1:12" ht="16.5" thickBot="1">
      <c r="A16" s="132" t="s">
        <v>74</v>
      </c>
      <c r="B16" s="99">
        <v>0</v>
      </c>
      <c r="C16" s="99">
        <v>8113</v>
      </c>
      <c r="D16" s="99">
        <v>15</v>
      </c>
      <c r="E16" s="100">
        <f>(SUM(B16:C16))*100/H16</f>
        <v>6.307532031347183</v>
      </c>
      <c r="F16" s="99">
        <v>0</v>
      </c>
      <c r="G16" s="94">
        <v>1</v>
      </c>
      <c r="H16" s="101">
        <v>128624</v>
      </c>
      <c r="I16" s="108">
        <v>0</v>
      </c>
      <c r="J16" s="109">
        <v>0</v>
      </c>
      <c r="K16" s="109">
        <v>419</v>
      </c>
      <c r="L16" s="109">
        <v>0</v>
      </c>
    </row>
    <row r="17" spans="1:12" ht="16.5" thickBot="1">
      <c r="A17" s="45" t="s">
        <v>35</v>
      </c>
      <c r="B17" s="46"/>
      <c r="C17" s="46"/>
      <c r="D17" s="46"/>
      <c r="E17" s="46"/>
      <c r="F17" s="46"/>
      <c r="G17" s="46"/>
      <c r="H17" s="47"/>
      <c r="I17" s="113"/>
      <c r="J17" s="114"/>
      <c r="K17" s="114"/>
      <c r="L17" s="114"/>
    </row>
    <row r="18" spans="1:12" ht="15.75">
      <c r="A18" s="95" t="s">
        <v>27</v>
      </c>
      <c r="B18" s="9">
        <v>816</v>
      </c>
      <c r="C18" s="9">
        <v>73</v>
      </c>
      <c r="D18" s="9">
        <v>0</v>
      </c>
      <c r="E18" s="56">
        <f aca="true" t="shared" si="1" ref="E18:E25">SUM(B18:C18)*100/H18</f>
        <v>239.62264150943398</v>
      </c>
      <c r="F18" s="9">
        <v>0</v>
      </c>
      <c r="G18" s="49">
        <v>0</v>
      </c>
      <c r="H18" s="10">
        <v>371</v>
      </c>
      <c r="I18" s="108"/>
      <c r="J18" s="109"/>
      <c r="K18" s="109"/>
      <c r="L18" s="109"/>
    </row>
    <row r="19" spans="1:12" ht="15.75">
      <c r="A19" s="85" t="s">
        <v>28</v>
      </c>
      <c r="B19" s="11">
        <v>6131</v>
      </c>
      <c r="C19" s="11">
        <v>1743</v>
      </c>
      <c r="D19" s="102">
        <v>32</v>
      </c>
      <c r="E19" s="58">
        <f t="shared" si="1"/>
        <v>161.31940176193402</v>
      </c>
      <c r="F19" s="11">
        <v>0</v>
      </c>
      <c r="G19" s="50">
        <v>2</v>
      </c>
      <c r="H19" s="12">
        <v>4881</v>
      </c>
      <c r="I19" s="108">
        <v>0</v>
      </c>
      <c r="J19" s="109">
        <v>0</v>
      </c>
      <c r="K19" s="109">
        <v>0</v>
      </c>
      <c r="L19" s="109">
        <v>1</v>
      </c>
    </row>
    <row r="20" spans="1:12" ht="15.75">
      <c r="A20" s="85" t="s">
        <v>71</v>
      </c>
      <c r="B20" s="11">
        <v>11523</v>
      </c>
      <c r="C20" s="11">
        <v>51</v>
      </c>
      <c r="D20" s="102">
        <v>0</v>
      </c>
      <c r="E20" s="58">
        <f t="shared" si="1"/>
        <v>188.2869692532943</v>
      </c>
      <c r="F20" s="11">
        <v>0</v>
      </c>
      <c r="G20" s="50">
        <v>4</v>
      </c>
      <c r="H20" s="12">
        <v>6147</v>
      </c>
      <c r="I20" s="108"/>
      <c r="J20" s="109"/>
      <c r="K20" s="109"/>
      <c r="L20" s="109"/>
    </row>
    <row r="21" spans="1:12" s="2" customFormat="1" ht="15.75">
      <c r="A21" s="85" t="s">
        <v>72</v>
      </c>
      <c r="B21" s="11">
        <v>3464</v>
      </c>
      <c r="C21" s="11">
        <v>890</v>
      </c>
      <c r="D21" s="102">
        <v>0</v>
      </c>
      <c r="E21" s="58">
        <f t="shared" si="1"/>
        <v>26.112510495382033</v>
      </c>
      <c r="F21" s="11">
        <v>0</v>
      </c>
      <c r="G21" s="50">
        <v>37</v>
      </c>
      <c r="H21" s="12">
        <v>16674</v>
      </c>
      <c r="I21" s="108">
        <v>5</v>
      </c>
      <c r="J21" s="109">
        <v>0</v>
      </c>
      <c r="K21" s="109">
        <v>47</v>
      </c>
      <c r="L21" s="109">
        <v>13</v>
      </c>
    </row>
    <row r="22" spans="1:12" ht="15.75">
      <c r="A22" s="85" t="s">
        <v>26</v>
      </c>
      <c r="B22" s="11">
        <v>32105</v>
      </c>
      <c r="C22" s="11">
        <v>298</v>
      </c>
      <c r="D22" s="102">
        <v>0</v>
      </c>
      <c r="E22" s="58">
        <f t="shared" si="1"/>
        <v>395.64102564102564</v>
      </c>
      <c r="F22" s="11">
        <v>0</v>
      </c>
      <c r="G22" s="50">
        <v>2</v>
      </c>
      <c r="H22" s="12">
        <v>8190</v>
      </c>
      <c r="I22" s="108">
        <v>61</v>
      </c>
      <c r="J22" s="109">
        <v>0</v>
      </c>
      <c r="K22" s="109">
        <v>141</v>
      </c>
      <c r="L22" s="109">
        <v>1</v>
      </c>
    </row>
    <row r="23" spans="1:12" ht="15.75">
      <c r="A23" s="85" t="s">
        <v>30</v>
      </c>
      <c r="B23" s="11">
        <v>0</v>
      </c>
      <c r="C23" s="11">
        <v>2060</v>
      </c>
      <c r="D23" s="102">
        <v>3</v>
      </c>
      <c r="E23" s="58">
        <f t="shared" si="1"/>
        <v>33.3117723156533</v>
      </c>
      <c r="F23" s="11">
        <v>0</v>
      </c>
      <c r="G23" s="50">
        <v>2</v>
      </c>
      <c r="H23" s="12">
        <v>6184</v>
      </c>
      <c r="I23" s="108"/>
      <c r="J23" s="109"/>
      <c r="K23" s="109"/>
      <c r="L23" s="109"/>
    </row>
    <row r="24" spans="1:12" ht="16.5" thickBot="1">
      <c r="A24" s="87" t="s">
        <v>73</v>
      </c>
      <c r="B24" s="15">
        <v>3762</v>
      </c>
      <c r="C24" s="15">
        <v>897</v>
      </c>
      <c r="D24" s="99">
        <v>42</v>
      </c>
      <c r="E24" s="62">
        <f t="shared" si="1"/>
        <v>116.76691729323308</v>
      </c>
      <c r="F24" s="15">
        <v>0</v>
      </c>
      <c r="G24" s="93">
        <v>5</v>
      </c>
      <c r="H24" s="16">
        <v>3990</v>
      </c>
      <c r="I24" s="108">
        <v>35</v>
      </c>
      <c r="J24" s="109">
        <v>5</v>
      </c>
      <c r="K24" s="109">
        <v>13</v>
      </c>
      <c r="L24" s="109">
        <v>3</v>
      </c>
    </row>
    <row r="25" spans="1:12" ht="16.5" thickBot="1">
      <c r="A25" s="14" t="s">
        <v>3</v>
      </c>
      <c r="B25" s="27">
        <f>SUM(B18:B24)</f>
        <v>57801</v>
      </c>
      <c r="C25" s="27">
        <f>SUM(C18:C24)</f>
        <v>6012</v>
      </c>
      <c r="D25" s="27">
        <f>SUM(D18:D24)</f>
        <v>77</v>
      </c>
      <c r="E25" s="30">
        <f t="shared" si="1"/>
        <v>137.4184378835842</v>
      </c>
      <c r="F25" s="27">
        <f>SUM(F18:F24)</f>
        <v>0</v>
      </c>
      <c r="G25" s="53">
        <f aca="true" t="shared" si="2" ref="G25:L25">SUM(G18:G24)</f>
        <v>52</v>
      </c>
      <c r="H25" s="29">
        <f t="shared" si="2"/>
        <v>46437</v>
      </c>
      <c r="I25" s="110">
        <f t="shared" si="2"/>
        <v>101</v>
      </c>
      <c r="J25" s="110">
        <f t="shared" si="2"/>
        <v>5</v>
      </c>
      <c r="K25" s="110">
        <f t="shared" si="2"/>
        <v>201</v>
      </c>
      <c r="L25" s="110">
        <f t="shared" si="2"/>
        <v>18</v>
      </c>
    </row>
    <row r="26" spans="1:12" ht="16.5" thickBot="1">
      <c r="A26" s="45" t="s">
        <v>32</v>
      </c>
      <c r="B26" s="46"/>
      <c r="C26" s="46"/>
      <c r="D26" s="46"/>
      <c r="E26" s="46"/>
      <c r="F26" s="46"/>
      <c r="G26" s="46"/>
      <c r="H26" s="47"/>
      <c r="I26" s="113"/>
      <c r="J26" s="114"/>
      <c r="K26" s="114"/>
      <c r="L26" s="114"/>
    </row>
    <row r="27" spans="1:12" s="4" customFormat="1" ht="15.75">
      <c r="A27" s="95" t="s">
        <v>65</v>
      </c>
      <c r="B27" s="119">
        <v>0</v>
      </c>
      <c r="C27" s="9">
        <v>187</v>
      </c>
      <c r="D27" s="9">
        <v>58</v>
      </c>
      <c r="E27" s="56">
        <f aca="true" t="shared" si="3" ref="E27:E36">SUM(B27:C27)*100/H27</f>
        <v>1.641502808988764</v>
      </c>
      <c r="F27" s="9">
        <v>0</v>
      </c>
      <c r="G27" s="49">
        <v>0</v>
      </c>
      <c r="H27" s="74">
        <v>11392</v>
      </c>
      <c r="I27" s="115"/>
      <c r="J27" s="116"/>
      <c r="K27" s="116">
        <v>29</v>
      </c>
      <c r="L27" s="116"/>
    </row>
    <row r="28" spans="1:12" ht="15.75">
      <c r="A28" s="85" t="s">
        <v>75</v>
      </c>
      <c r="B28" s="103">
        <v>4896</v>
      </c>
      <c r="C28" s="11">
        <v>345</v>
      </c>
      <c r="D28" s="102">
        <v>0</v>
      </c>
      <c r="E28" s="58">
        <f t="shared" si="3"/>
        <v>48.94471423234965</v>
      </c>
      <c r="F28" s="11">
        <v>0</v>
      </c>
      <c r="G28" s="90">
        <v>54</v>
      </c>
      <c r="H28" s="60">
        <v>10708</v>
      </c>
      <c r="I28" s="115">
        <v>16</v>
      </c>
      <c r="J28" s="116">
        <v>0</v>
      </c>
      <c r="K28" s="116">
        <v>274</v>
      </c>
      <c r="L28" s="116">
        <v>30</v>
      </c>
    </row>
    <row r="29" spans="1:12" ht="15.75">
      <c r="A29" s="85" t="s">
        <v>76</v>
      </c>
      <c r="B29" s="103">
        <v>10320</v>
      </c>
      <c r="C29" s="11">
        <v>483</v>
      </c>
      <c r="D29" s="102">
        <v>10</v>
      </c>
      <c r="E29" s="58">
        <f t="shared" si="3"/>
        <v>3914.1304347826085</v>
      </c>
      <c r="F29" s="11">
        <v>0</v>
      </c>
      <c r="G29" s="50">
        <v>17</v>
      </c>
      <c r="H29" s="59">
        <v>276</v>
      </c>
      <c r="I29" s="115"/>
      <c r="J29" s="116"/>
      <c r="K29" s="116"/>
      <c r="L29" s="116"/>
    </row>
    <row r="30" spans="1:12" ht="15.75">
      <c r="A30" s="85" t="s">
        <v>77</v>
      </c>
      <c r="B30" s="103">
        <v>30845</v>
      </c>
      <c r="C30" s="11">
        <v>382</v>
      </c>
      <c r="D30" s="102">
        <v>0</v>
      </c>
      <c r="E30" s="58">
        <f t="shared" si="3"/>
        <v>6615.889830508475</v>
      </c>
      <c r="F30" s="11">
        <v>0</v>
      </c>
      <c r="G30" s="50">
        <v>14</v>
      </c>
      <c r="H30" s="59">
        <v>472</v>
      </c>
      <c r="I30" s="115"/>
      <c r="J30" s="116"/>
      <c r="K30" s="116"/>
      <c r="L30" s="116"/>
    </row>
    <row r="31" spans="1:12" ht="15.75" customHeight="1">
      <c r="A31" s="86" t="s">
        <v>86</v>
      </c>
      <c r="B31" s="103">
        <v>2955</v>
      </c>
      <c r="C31" s="11">
        <v>5</v>
      </c>
      <c r="D31" s="11">
        <v>0</v>
      </c>
      <c r="E31" s="58">
        <f t="shared" si="3"/>
        <v>27.11615976548186</v>
      </c>
      <c r="F31" s="11">
        <v>0</v>
      </c>
      <c r="G31" s="90">
        <v>1</v>
      </c>
      <c r="H31" s="60">
        <v>10916</v>
      </c>
      <c r="I31" s="115"/>
      <c r="J31" s="116"/>
      <c r="K31" s="116"/>
      <c r="L31" s="116"/>
    </row>
    <row r="32" spans="1:12" ht="15.75" customHeight="1">
      <c r="A32" s="85" t="s">
        <v>78</v>
      </c>
      <c r="B32" s="103">
        <v>36680</v>
      </c>
      <c r="C32" s="11">
        <v>21</v>
      </c>
      <c r="D32" s="11">
        <v>0</v>
      </c>
      <c r="E32" s="58">
        <f t="shared" si="3"/>
        <v>9267.929292929293</v>
      </c>
      <c r="F32" s="11">
        <v>0</v>
      </c>
      <c r="G32" s="50">
        <v>22</v>
      </c>
      <c r="H32" s="59">
        <v>396</v>
      </c>
      <c r="I32" s="115"/>
      <c r="J32" s="116"/>
      <c r="K32" s="116"/>
      <c r="L32" s="116"/>
    </row>
    <row r="33" spans="1:12" ht="18" customHeight="1">
      <c r="A33" s="85" t="s">
        <v>87</v>
      </c>
      <c r="B33" s="103">
        <v>0</v>
      </c>
      <c r="C33" s="11">
        <v>39339</v>
      </c>
      <c r="D33" s="11">
        <v>137</v>
      </c>
      <c r="E33" s="58">
        <f t="shared" si="3"/>
        <v>1068.7041564792175</v>
      </c>
      <c r="F33" s="11">
        <v>5</v>
      </c>
      <c r="G33" s="90">
        <v>12</v>
      </c>
      <c r="H33" s="60">
        <v>3681</v>
      </c>
      <c r="I33" s="115">
        <v>0</v>
      </c>
      <c r="J33" s="116">
        <v>1</v>
      </c>
      <c r="K33" s="116">
        <v>11</v>
      </c>
      <c r="L33" s="116">
        <v>34</v>
      </c>
    </row>
    <row r="34" spans="1:12" ht="16.5" customHeight="1">
      <c r="A34" s="85" t="s">
        <v>79</v>
      </c>
      <c r="B34" s="103">
        <v>990</v>
      </c>
      <c r="C34" s="11">
        <v>61</v>
      </c>
      <c r="D34" s="11">
        <v>0</v>
      </c>
      <c r="E34" s="58">
        <f t="shared" si="3"/>
        <v>10510</v>
      </c>
      <c r="F34" s="11">
        <v>0</v>
      </c>
      <c r="G34" s="90">
        <v>0</v>
      </c>
      <c r="H34" s="121">
        <v>10</v>
      </c>
      <c r="I34" s="115"/>
      <c r="J34" s="116"/>
      <c r="K34" s="116"/>
      <c r="L34" s="116"/>
    </row>
    <row r="35" spans="1:12" ht="16.5" thickBot="1">
      <c r="A35" s="87" t="s">
        <v>80</v>
      </c>
      <c r="B35" s="133">
        <v>3215</v>
      </c>
      <c r="C35" s="15">
        <v>200</v>
      </c>
      <c r="D35" s="15">
        <v>0</v>
      </c>
      <c r="E35" s="62">
        <f t="shared" si="3"/>
        <v>9486.111111111111</v>
      </c>
      <c r="F35" s="15">
        <v>0</v>
      </c>
      <c r="G35" s="93">
        <v>1</v>
      </c>
      <c r="H35" s="61">
        <v>36</v>
      </c>
      <c r="I35" s="115"/>
      <c r="J35" s="116"/>
      <c r="K35" s="116"/>
      <c r="L35" s="116"/>
    </row>
    <row r="36" spans="1:12" ht="16.5" thickBot="1">
      <c r="A36" s="14" t="s">
        <v>3</v>
      </c>
      <c r="B36" s="31">
        <f>SUM(B27:B35)</f>
        <v>89901</v>
      </c>
      <c r="C36" s="32">
        <f>SUM(C27:C35)</f>
        <v>41023</v>
      </c>
      <c r="D36" s="33">
        <f>SUM(D27:D35)</f>
        <v>205</v>
      </c>
      <c r="E36" s="34">
        <f t="shared" si="3"/>
        <v>345.56444162905484</v>
      </c>
      <c r="F36" s="35">
        <f aca="true" t="shared" si="4" ref="F36:L36">SUM(F27:F35)</f>
        <v>5</v>
      </c>
      <c r="G36" s="54">
        <f t="shared" si="4"/>
        <v>121</v>
      </c>
      <c r="H36" s="36">
        <f t="shared" si="4"/>
        <v>37887</v>
      </c>
      <c r="I36" s="117">
        <f t="shared" si="4"/>
        <v>16</v>
      </c>
      <c r="J36" s="117">
        <f t="shared" si="4"/>
        <v>1</v>
      </c>
      <c r="K36" s="117">
        <f t="shared" si="4"/>
        <v>314</v>
      </c>
      <c r="L36" s="117">
        <f t="shared" si="4"/>
        <v>64</v>
      </c>
    </row>
    <row r="37" spans="1:12" ht="16.5" thickBot="1">
      <c r="A37" s="45" t="s">
        <v>36</v>
      </c>
      <c r="B37" s="46"/>
      <c r="C37" s="46"/>
      <c r="D37" s="46"/>
      <c r="E37" s="46"/>
      <c r="F37" s="46"/>
      <c r="G37" s="46"/>
      <c r="H37" s="47"/>
      <c r="I37" s="113"/>
      <c r="J37" s="114"/>
      <c r="K37" s="114"/>
      <c r="L37" s="114"/>
    </row>
    <row r="38" spans="1:12" ht="16.5" customHeight="1">
      <c r="A38" s="95" t="s">
        <v>39</v>
      </c>
      <c r="B38" s="9">
        <v>837</v>
      </c>
      <c r="C38" s="9">
        <v>192</v>
      </c>
      <c r="D38" s="9">
        <v>4</v>
      </c>
      <c r="E38" s="56">
        <f aca="true" t="shared" si="5" ref="E38:E44">SUM(B38:C38)*100/H38</f>
        <v>9.379272627837025</v>
      </c>
      <c r="F38" s="9">
        <v>0</v>
      </c>
      <c r="G38" s="49">
        <v>14</v>
      </c>
      <c r="H38" s="10">
        <v>10971</v>
      </c>
      <c r="I38" s="108"/>
      <c r="J38" s="109"/>
      <c r="K38" s="109"/>
      <c r="L38" s="109"/>
    </row>
    <row r="39" spans="1:12" ht="15.75">
      <c r="A39" s="85" t="s">
        <v>92</v>
      </c>
      <c r="B39" s="11">
        <v>97404</v>
      </c>
      <c r="C39" s="11">
        <v>9802</v>
      </c>
      <c r="D39" s="11">
        <v>0</v>
      </c>
      <c r="E39" s="58">
        <f t="shared" si="5"/>
        <v>220.3617677286742</v>
      </c>
      <c r="F39" s="11">
        <v>0</v>
      </c>
      <c r="G39" s="50">
        <v>128</v>
      </c>
      <c r="H39" s="12">
        <v>48650</v>
      </c>
      <c r="I39" s="108">
        <v>195</v>
      </c>
      <c r="J39" s="109">
        <v>216</v>
      </c>
      <c r="K39" s="109">
        <v>417</v>
      </c>
      <c r="L39" s="109">
        <v>0</v>
      </c>
    </row>
    <row r="40" spans="1:12" ht="16.5" customHeight="1">
      <c r="A40" s="85" t="s">
        <v>88</v>
      </c>
      <c r="B40" s="134">
        <v>2785</v>
      </c>
      <c r="C40" s="134">
        <v>929</v>
      </c>
      <c r="D40" s="11">
        <v>15</v>
      </c>
      <c r="E40" s="58">
        <f t="shared" si="5"/>
        <v>22.500908760450745</v>
      </c>
      <c r="F40" s="11">
        <v>0</v>
      </c>
      <c r="G40" s="50">
        <v>0</v>
      </c>
      <c r="H40" s="12">
        <v>16506</v>
      </c>
      <c r="I40" s="108"/>
      <c r="J40" s="109"/>
      <c r="K40" s="109"/>
      <c r="L40" s="109"/>
    </row>
    <row r="41" spans="1:12" ht="18.75" customHeight="1">
      <c r="A41" s="85" t="s">
        <v>94</v>
      </c>
      <c r="B41" s="11">
        <v>1952</v>
      </c>
      <c r="C41" s="11">
        <v>879</v>
      </c>
      <c r="D41" s="11">
        <v>22</v>
      </c>
      <c r="E41" s="58">
        <f t="shared" si="5"/>
        <v>8.855176728182672</v>
      </c>
      <c r="F41" s="11">
        <v>0</v>
      </c>
      <c r="G41" s="50">
        <v>0</v>
      </c>
      <c r="H41" s="12">
        <v>31970</v>
      </c>
      <c r="I41" s="108"/>
      <c r="J41" s="109"/>
      <c r="K41" s="109"/>
      <c r="L41" s="109"/>
    </row>
    <row r="42" spans="1:12" ht="18" customHeight="1" thickBot="1">
      <c r="A42" s="87" t="s">
        <v>95</v>
      </c>
      <c r="B42" s="15">
        <v>59787</v>
      </c>
      <c r="C42" s="15">
        <v>2413</v>
      </c>
      <c r="D42" s="15">
        <v>0</v>
      </c>
      <c r="E42" s="62">
        <f t="shared" si="5"/>
        <v>197.34754743321275</v>
      </c>
      <c r="F42" s="15">
        <v>0</v>
      </c>
      <c r="G42" s="93">
        <v>0</v>
      </c>
      <c r="H42" s="16">
        <v>31518</v>
      </c>
      <c r="I42" s="108"/>
      <c r="J42" s="109"/>
      <c r="K42" s="109"/>
      <c r="L42" s="109"/>
    </row>
    <row r="43" spans="1:12" ht="16.5" customHeight="1" thickBot="1">
      <c r="A43" s="14" t="s">
        <v>3</v>
      </c>
      <c r="B43" s="27">
        <f>SUM(B38:B42)</f>
        <v>162765</v>
      </c>
      <c r="C43" s="27">
        <f>SUM(C38:C42)</f>
        <v>14215</v>
      </c>
      <c r="D43" s="27">
        <f>SUM(D38:D42)</f>
        <v>41</v>
      </c>
      <c r="E43" s="28">
        <f t="shared" si="5"/>
        <v>126.76288364430756</v>
      </c>
      <c r="F43" s="27">
        <f aca="true" t="shared" si="6" ref="F43:L43">SUM(F38:F42)</f>
        <v>0</v>
      </c>
      <c r="G43" s="35">
        <f t="shared" si="6"/>
        <v>142</v>
      </c>
      <c r="H43" s="29">
        <f t="shared" si="6"/>
        <v>139615</v>
      </c>
      <c r="I43" s="110">
        <f t="shared" si="6"/>
        <v>195</v>
      </c>
      <c r="J43" s="110">
        <f t="shared" si="6"/>
        <v>216</v>
      </c>
      <c r="K43" s="110">
        <f t="shared" si="6"/>
        <v>417</v>
      </c>
      <c r="L43" s="110">
        <f t="shared" si="6"/>
        <v>0</v>
      </c>
    </row>
    <row r="44" spans="1:12" ht="18.75" customHeight="1" thickBot="1">
      <c r="A44" s="132" t="s">
        <v>96</v>
      </c>
      <c r="B44" s="128">
        <v>215635</v>
      </c>
      <c r="C44" s="128">
        <v>130840</v>
      </c>
      <c r="D44" s="128">
        <v>0</v>
      </c>
      <c r="E44" s="129">
        <f t="shared" si="5"/>
        <v>165.34003330899583</v>
      </c>
      <c r="F44" s="128">
        <v>11</v>
      </c>
      <c r="G44" s="94">
        <v>2386</v>
      </c>
      <c r="H44" s="92">
        <v>209553</v>
      </c>
      <c r="I44" s="108">
        <v>9289</v>
      </c>
      <c r="J44" s="109">
        <v>2989</v>
      </c>
      <c r="K44" s="109"/>
      <c r="L44" s="109"/>
    </row>
    <row r="45" spans="1:12" ht="18.75" customHeight="1" thickBot="1">
      <c r="A45" s="45" t="s">
        <v>41</v>
      </c>
      <c r="B45" s="46"/>
      <c r="C45" s="46"/>
      <c r="D45" s="46"/>
      <c r="E45" s="46"/>
      <c r="F45" s="46"/>
      <c r="G45" s="46"/>
      <c r="H45" s="47"/>
      <c r="I45" s="113"/>
      <c r="J45" s="114"/>
      <c r="K45" s="114"/>
      <c r="L45" s="114"/>
    </row>
    <row r="46" spans="1:12" ht="18.75" customHeight="1">
      <c r="A46" s="95" t="s">
        <v>97</v>
      </c>
      <c r="B46" s="49">
        <v>2251</v>
      </c>
      <c r="C46" s="49">
        <v>28</v>
      </c>
      <c r="D46" s="49">
        <v>29</v>
      </c>
      <c r="E46" s="56">
        <f>SUM(B46:C46)*100/H46</f>
        <v>5.172492056286882</v>
      </c>
      <c r="F46" s="49">
        <v>0</v>
      </c>
      <c r="G46" s="138">
        <v>2</v>
      </c>
      <c r="H46" s="82">
        <v>44060</v>
      </c>
      <c r="I46" s="108"/>
      <c r="J46" s="109"/>
      <c r="K46" s="109"/>
      <c r="L46" s="109"/>
    </row>
    <row r="47" spans="1:12" ht="18.75" customHeight="1">
      <c r="A47" s="85" t="s">
        <v>19</v>
      </c>
      <c r="B47" s="50">
        <v>0</v>
      </c>
      <c r="C47" s="50">
        <v>0</v>
      </c>
      <c r="D47" s="50">
        <v>33</v>
      </c>
      <c r="E47" s="58">
        <f>SUM(B47:C47)*100/H47</f>
        <v>0</v>
      </c>
      <c r="F47" s="50">
        <v>0</v>
      </c>
      <c r="G47" s="130">
        <v>0</v>
      </c>
      <c r="H47" s="83">
        <v>18131</v>
      </c>
      <c r="I47" s="108"/>
      <c r="J47" s="109"/>
      <c r="K47" s="109"/>
      <c r="L47" s="109"/>
    </row>
    <row r="48" spans="1:12" ht="18.75" customHeight="1">
      <c r="A48" s="85" t="s">
        <v>98</v>
      </c>
      <c r="B48" s="50">
        <v>650</v>
      </c>
      <c r="C48" s="50">
        <v>14</v>
      </c>
      <c r="D48" s="50">
        <v>0</v>
      </c>
      <c r="E48" s="58">
        <f>SUM(B48:C48)*100/H48</f>
        <v>9.87360594795539</v>
      </c>
      <c r="F48" s="50">
        <v>0</v>
      </c>
      <c r="G48" s="130">
        <v>2</v>
      </c>
      <c r="H48" s="83">
        <v>6725</v>
      </c>
      <c r="I48" s="108"/>
      <c r="J48" s="109"/>
      <c r="K48" s="109"/>
      <c r="L48" s="109"/>
    </row>
    <row r="49" spans="1:12" ht="18.75" customHeight="1" thickBot="1">
      <c r="A49" s="87" t="s">
        <v>31</v>
      </c>
      <c r="B49" s="51">
        <v>0</v>
      </c>
      <c r="C49" s="51">
        <v>0</v>
      </c>
      <c r="D49" s="51">
        <v>1</v>
      </c>
      <c r="E49" s="62">
        <f>SUM(B49:C49)*100/H49</f>
        <v>0</v>
      </c>
      <c r="F49" s="51">
        <v>0</v>
      </c>
      <c r="G49" s="131">
        <v>0</v>
      </c>
      <c r="H49" s="84">
        <v>3444</v>
      </c>
      <c r="I49" s="108"/>
      <c r="J49" s="109"/>
      <c r="K49" s="109"/>
      <c r="L49" s="109"/>
    </row>
    <row r="50" spans="1:12" ht="18.75" customHeight="1" thickBot="1">
      <c r="A50" s="14" t="s">
        <v>3</v>
      </c>
      <c r="B50" s="35">
        <f>SUM(B46:B49)</f>
        <v>2901</v>
      </c>
      <c r="C50" s="35">
        <f>SUM(C46:C49)</f>
        <v>42</v>
      </c>
      <c r="D50" s="35">
        <f>SUM(D46:D49)</f>
        <v>63</v>
      </c>
      <c r="E50" s="37">
        <f>SUM(B50:C50)*100/H50</f>
        <v>4.067164179104478</v>
      </c>
      <c r="F50" s="35">
        <f aca="true" t="shared" si="7" ref="F50:L50">SUM(F46:F49)</f>
        <v>0</v>
      </c>
      <c r="G50" s="54">
        <f t="shared" si="7"/>
        <v>4</v>
      </c>
      <c r="H50" s="38">
        <f t="shared" si="7"/>
        <v>72360</v>
      </c>
      <c r="I50" s="118">
        <f t="shared" si="7"/>
        <v>0</v>
      </c>
      <c r="J50" s="118">
        <f t="shared" si="7"/>
        <v>0</v>
      </c>
      <c r="K50" s="118">
        <f t="shared" si="7"/>
        <v>0</v>
      </c>
      <c r="L50" s="118">
        <f t="shared" si="7"/>
        <v>0</v>
      </c>
    </row>
    <row r="51" spans="1:12" ht="24.75" customHeight="1" thickBot="1">
      <c r="A51" s="22" t="s">
        <v>5</v>
      </c>
      <c r="B51" s="20"/>
      <c r="C51" s="20"/>
      <c r="D51" s="20"/>
      <c r="E51" s="24"/>
      <c r="F51" s="20"/>
      <c r="G51" s="20"/>
      <c r="H51" s="21"/>
      <c r="I51" s="111"/>
      <c r="J51" s="112"/>
      <c r="K51" s="112"/>
      <c r="L51" s="112"/>
    </row>
    <row r="52" spans="1:12" ht="18" customHeight="1">
      <c r="A52" s="95" t="s">
        <v>66</v>
      </c>
      <c r="B52" s="139">
        <v>28</v>
      </c>
      <c r="C52" s="9">
        <v>22</v>
      </c>
      <c r="D52" s="9">
        <v>1</v>
      </c>
      <c r="E52" s="56">
        <f aca="true" t="shared" si="8" ref="E52:E75">SUM(B52:C52)*100/H52</f>
        <v>294.11764705882354</v>
      </c>
      <c r="F52" s="9">
        <v>0</v>
      </c>
      <c r="G52" s="49">
        <v>0</v>
      </c>
      <c r="H52" s="57">
        <v>17</v>
      </c>
      <c r="I52" s="115"/>
      <c r="J52" s="116"/>
      <c r="K52" s="116"/>
      <c r="L52" s="116"/>
    </row>
    <row r="53" spans="1:12" ht="15.75">
      <c r="A53" s="85" t="s">
        <v>15</v>
      </c>
      <c r="B53" s="103">
        <v>465</v>
      </c>
      <c r="C53" s="11">
        <v>14</v>
      </c>
      <c r="D53" s="11">
        <v>2</v>
      </c>
      <c r="E53" s="58">
        <f t="shared" si="8"/>
        <v>509.5744680851064</v>
      </c>
      <c r="F53" s="11">
        <v>0</v>
      </c>
      <c r="G53" s="50">
        <v>0</v>
      </c>
      <c r="H53" s="59">
        <v>94</v>
      </c>
      <c r="I53" s="115"/>
      <c r="J53" s="116"/>
      <c r="K53" s="116"/>
      <c r="L53" s="116"/>
    </row>
    <row r="54" spans="1:12" ht="15.75" customHeight="1">
      <c r="A54" s="85" t="s">
        <v>22</v>
      </c>
      <c r="B54" s="103">
        <v>880</v>
      </c>
      <c r="C54" s="11">
        <v>34</v>
      </c>
      <c r="D54" s="11">
        <v>7</v>
      </c>
      <c r="E54" s="58">
        <f t="shared" si="8"/>
        <v>801.7543859649123</v>
      </c>
      <c r="F54" s="11">
        <v>0</v>
      </c>
      <c r="G54" s="50">
        <v>0</v>
      </c>
      <c r="H54" s="59">
        <v>114</v>
      </c>
      <c r="I54" s="115">
        <v>0</v>
      </c>
      <c r="J54" s="116">
        <v>0</v>
      </c>
      <c r="K54" s="116"/>
      <c r="L54" s="116"/>
    </row>
    <row r="55" spans="1:12" ht="15.75">
      <c r="A55" s="85" t="s">
        <v>24</v>
      </c>
      <c r="B55" s="103">
        <v>0</v>
      </c>
      <c r="C55" s="11">
        <v>25</v>
      </c>
      <c r="D55" s="11">
        <v>3</v>
      </c>
      <c r="E55" s="58">
        <f t="shared" si="8"/>
        <v>6.329113924050633</v>
      </c>
      <c r="F55" s="11">
        <v>0</v>
      </c>
      <c r="G55" s="50">
        <v>0</v>
      </c>
      <c r="H55" s="59">
        <v>395</v>
      </c>
      <c r="I55" s="115">
        <v>0</v>
      </c>
      <c r="J55" s="116">
        <v>0</v>
      </c>
      <c r="K55" s="116">
        <v>0</v>
      </c>
      <c r="L55" s="116">
        <v>0</v>
      </c>
    </row>
    <row r="56" spans="1:12" ht="15.75">
      <c r="A56" s="85" t="s">
        <v>6</v>
      </c>
      <c r="B56" s="103">
        <v>699</v>
      </c>
      <c r="C56" s="11">
        <v>46</v>
      </c>
      <c r="D56" s="11">
        <v>0</v>
      </c>
      <c r="E56" s="58">
        <f t="shared" si="8"/>
        <v>255.13698630136986</v>
      </c>
      <c r="F56" s="11">
        <v>0</v>
      </c>
      <c r="G56" s="50">
        <v>0</v>
      </c>
      <c r="H56" s="59">
        <v>292</v>
      </c>
      <c r="I56" s="115"/>
      <c r="J56" s="116"/>
      <c r="K56" s="116"/>
      <c r="L56" s="116"/>
    </row>
    <row r="57" spans="1:12" ht="15.75">
      <c r="A57" s="85" t="s">
        <v>99</v>
      </c>
      <c r="B57" s="103">
        <v>0</v>
      </c>
      <c r="C57" s="11">
        <v>343</v>
      </c>
      <c r="D57" s="11">
        <v>0</v>
      </c>
      <c r="E57" s="58">
        <f t="shared" si="8"/>
        <v>1372</v>
      </c>
      <c r="F57" s="11">
        <v>0</v>
      </c>
      <c r="G57" s="50">
        <v>0</v>
      </c>
      <c r="H57" s="59">
        <v>25</v>
      </c>
      <c r="I57" s="115">
        <v>0</v>
      </c>
      <c r="J57" s="116">
        <v>0</v>
      </c>
      <c r="K57" s="116"/>
      <c r="L57" s="116"/>
    </row>
    <row r="58" spans="1:12" ht="15.75">
      <c r="A58" s="85" t="s">
        <v>7</v>
      </c>
      <c r="B58" s="103">
        <v>217</v>
      </c>
      <c r="C58" s="11">
        <v>31</v>
      </c>
      <c r="D58" s="11">
        <v>10</v>
      </c>
      <c r="E58" s="58">
        <f t="shared" si="8"/>
        <v>427.58620689655174</v>
      </c>
      <c r="F58" s="11">
        <v>0</v>
      </c>
      <c r="G58" s="50">
        <v>0</v>
      </c>
      <c r="H58" s="59">
        <v>58</v>
      </c>
      <c r="I58" s="115"/>
      <c r="J58" s="116"/>
      <c r="K58" s="116"/>
      <c r="L58" s="116"/>
    </row>
    <row r="59" spans="1:12" ht="15.75">
      <c r="A59" s="85" t="s">
        <v>8</v>
      </c>
      <c r="B59" s="103">
        <v>2589</v>
      </c>
      <c r="C59" s="11">
        <v>1259</v>
      </c>
      <c r="D59" s="11">
        <v>0</v>
      </c>
      <c r="E59" s="58">
        <f t="shared" si="8"/>
        <v>2582.55033557047</v>
      </c>
      <c r="F59" s="11">
        <v>0</v>
      </c>
      <c r="G59" s="50">
        <v>0</v>
      </c>
      <c r="H59" s="59">
        <v>149</v>
      </c>
      <c r="I59" s="115">
        <v>0</v>
      </c>
      <c r="J59" s="116">
        <v>0</v>
      </c>
      <c r="K59" s="116"/>
      <c r="L59" s="116"/>
    </row>
    <row r="60" spans="1:12" ht="15.75">
      <c r="A60" s="85" t="s">
        <v>9</v>
      </c>
      <c r="B60" s="103">
        <v>1150</v>
      </c>
      <c r="C60" s="11">
        <v>79</v>
      </c>
      <c r="D60" s="11">
        <v>0</v>
      </c>
      <c r="E60" s="58">
        <f t="shared" si="8"/>
        <v>1660.8108108108108</v>
      </c>
      <c r="F60" s="11">
        <v>0</v>
      </c>
      <c r="G60" s="50">
        <v>0</v>
      </c>
      <c r="H60" s="59">
        <v>74</v>
      </c>
      <c r="I60" s="115"/>
      <c r="J60" s="116"/>
      <c r="K60" s="116"/>
      <c r="L60" s="116"/>
    </row>
    <row r="61" spans="1:12" ht="15.75" customHeight="1">
      <c r="A61" s="85" t="s">
        <v>100</v>
      </c>
      <c r="B61" s="103">
        <v>335</v>
      </c>
      <c r="C61" s="11">
        <v>112</v>
      </c>
      <c r="D61" s="11">
        <v>0</v>
      </c>
      <c r="E61" s="58">
        <f t="shared" si="8"/>
        <v>402.7027027027027</v>
      </c>
      <c r="F61" s="11">
        <v>0</v>
      </c>
      <c r="G61" s="50">
        <v>1</v>
      </c>
      <c r="H61" s="59">
        <v>111</v>
      </c>
      <c r="I61" s="115">
        <v>8</v>
      </c>
      <c r="J61" s="116"/>
      <c r="K61" s="116"/>
      <c r="L61" s="116"/>
    </row>
    <row r="62" spans="1:12" ht="15.75" customHeight="1">
      <c r="A62" s="86" t="s">
        <v>4</v>
      </c>
      <c r="B62" s="103">
        <v>0</v>
      </c>
      <c r="C62" s="11">
        <v>37</v>
      </c>
      <c r="D62" s="11">
        <v>0</v>
      </c>
      <c r="E62" s="58">
        <f t="shared" si="8"/>
        <v>4.786545924967658</v>
      </c>
      <c r="F62" s="11">
        <v>0</v>
      </c>
      <c r="G62" s="90">
        <v>0</v>
      </c>
      <c r="H62" s="60">
        <v>773</v>
      </c>
      <c r="I62" s="115"/>
      <c r="J62" s="116"/>
      <c r="K62" s="116"/>
      <c r="L62" s="116"/>
    </row>
    <row r="63" spans="1:12" ht="15.75" customHeight="1">
      <c r="A63" s="85" t="s">
        <v>10</v>
      </c>
      <c r="B63" s="103">
        <v>7371</v>
      </c>
      <c r="C63" s="11">
        <v>203</v>
      </c>
      <c r="D63" s="11">
        <v>0</v>
      </c>
      <c r="E63" s="58">
        <f t="shared" si="8"/>
        <v>269.72934472934475</v>
      </c>
      <c r="F63" s="11">
        <v>0</v>
      </c>
      <c r="G63" s="90">
        <v>0</v>
      </c>
      <c r="H63" s="60">
        <v>2808</v>
      </c>
      <c r="I63" s="115"/>
      <c r="J63" s="116"/>
      <c r="K63" s="116"/>
      <c r="L63" s="116"/>
    </row>
    <row r="64" spans="1:12" ht="15.75">
      <c r="A64" s="85" t="s">
        <v>25</v>
      </c>
      <c r="B64" s="103">
        <v>18</v>
      </c>
      <c r="C64" s="11">
        <v>5</v>
      </c>
      <c r="D64" s="11">
        <v>0</v>
      </c>
      <c r="E64" s="58">
        <f t="shared" si="8"/>
        <v>460</v>
      </c>
      <c r="F64" s="11">
        <v>0</v>
      </c>
      <c r="G64" s="50">
        <v>0</v>
      </c>
      <c r="H64" s="59">
        <v>5</v>
      </c>
      <c r="I64" s="115"/>
      <c r="J64" s="116"/>
      <c r="K64" s="116"/>
      <c r="L64" s="116"/>
    </row>
    <row r="65" spans="1:12" ht="16.5" customHeight="1">
      <c r="A65" s="85" t="s">
        <v>13</v>
      </c>
      <c r="B65" s="103">
        <v>549</v>
      </c>
      <c r="C65" s="11">
        <v>33</v>
      </c>
      <c r="D65" s="11">
        <v>0</v>
      </c>
      <c r="E65" s="58">
        <f t="shared" si="8"/>
        <v>1098.1132075471698</v>
      </c>
      <c r="F65" s="11">
        <v>0</v>
      </c>
      <c r="G65" s="50">
        <v>0</v>
      </c>
      <c r="H65" s="59">
        <v>53</v>
      </c>
      <c r="I65" s="115"/>
      <c r="J65" s="116"/>
      <c r="K65" s="116"/>
      <c r="L65" s="116"/>
    </row>
    <row r="66" spans="1:12" ht="15.75" customHeight="1">
      <c r="A66" s="85" t="s">
        <v>11</v>
      </c>
      <c r="B66" s="103">
        <v>822</v>
      </c>
      <c r="C66" s="11">
        <v>50</v>
      </c>
      <c r="D66" s="11">
        <v>0</v>
      </c>
      <c r="E66" s="58">
        <f t="shared" si="8"/>
        <v>528.4848484848485</v>
      </c>
      <c r="F66" s="11">
        <v>0</v>
      </c>
      <c r="G66" s="50">
        <v>0</v>
      </c>
      <c r="H66" s="59">
        <v>165</v>
      </c>
      <c r="I66" s="115"/>
      <c r="J66" s="116"/>
      <c r="K66" s="116"/>
      <c r="L66" s="116"/>
    </row>
    <row r="67" spans="1:12" ht="16.5" customHeight="1">
      <c r="A67" s="85" t="s">
        <v>14</v>
      </c>
      <c r="B67" s="103">
        <v>508</v>
      </c>
      <c r="C67" s="11">
        <v>83</v>
      </c>
      <c r="D67" s="11">
        <v>0</v>
      </c>
      <c r="E67" s="58">
        <f t="shared" si="8"/>
        <v>579.4117647058823</v>
      </c>
      <c r="F67" s="11">
        <v>0</v>
      </c>
      <c r="G67" s="50">
        <v>0</v>
      </c>
      <c r="H67" s="59">
        <v>102</v>
      </c>
      <c r="I67" s="115"/>
      <c r="J67" s="116"/>
      <c r="K67" s="116"/>
      <c r="L67" s="116"/>
    </row>
    <row r="68" spans="1:12" ht="16.5" customHeight="1">
      <c r="A68" s="85" t="s">
        <v>101</v>
      </c>
      <c r="B68" s="103">
        <v>247</v>
      </c>
      <c r="C68" s="11">
        <v>147</v>
      </c>
      <c r="D68" s="11">
        <v>0</v>
      </c>
      <c r="E68" s="58">
        <f t="shared" si="8"/>
        <v>938.0952380952381</v>
      </c>
      <c r="F68" s="11">
        <v>0</v>
      </c>
      <c r="G68" s="50">
        <v>0</v>
      </c>
      <c r="H68" s="59">
        <v>42</v>
      </c>
      <c r="I68" s="115">
        <v>0</v>
      </c>
      <c r="J68" s="116">
        <v>0</v>
      </c>
      <c r="K68" s="116"/>
      <c r="L68" s="116"/>
    </row>
    <row r="69" spans="1:12" ht="15.75">
      <c r="A69" s="85" t="s">
        <v>29</v>
      </c>
      <c r="B69" s="103">
        <v>2767</v>
      </c>
      <c r="C69" s="11">
        <v>723</v>
      </c>
      <c r="D69" s="11">
        <v>0</v>
      </c>
      <c r="E69" s="58">
        <f t="shared" si="8"/>
        <v>636.8613138686131</v>
      </c>
      <c r="F69" s="11">
        <v>4</v>
      </c>
      <c r="G69" s="50">
        <v>4</v>
      </c>
      <c r="H69" s="59">
        <v>548</v>
      </c>
      <c r="I69" s="115">
        <v>2</v>
      </c>
      <c r="J69" s="116">
        <v>5</v>
      </c>
      <c r="K69" s="116">
        <v>15</v>
      </c>
      <c r="L69" s="116">
        <v>4</v>
      </c>
    </row>
    <row r="70" spans="1:12" ht="16.5" customHeight="1">
      <c r="A70" s="85" t="s">
        <v>16</v>
      </c>
      <c r="B70" s="103">
        <v>0</v>
      </c>
      <c r="C70" s="11">
        <v>718</v>
      </c>
      <c r="D70" s="11">
        <v>1</v>
      </c>
      <c r="E70" s="58">
        <f t="shared" si="8"/>
        <v>52.52377468910022</v>
      </c>
      <c r="F70" s="11">
        <v>0</v>
      </c>
      <c r="G70" s="50">
        <v>3</v>
      </c>
      <c r="H70" s="59">
        <v>1367</v>
      </c>
      <c r="I70" s="115"/>
      <c r="J70" s="116"/>
      <c r="K70" s="116"/>
      <c r="L70" s="116"/>
    </row>
    <row r="71" spans="1:12" ht="15.75">
      <c r="A71" s="85" t="s">
        <v>23</v>
      </c>
      <c r="B71" s="103">
        <v>175</v>
      </c>
      <c r="C71" s="11">
        <v>25</v>
      </c>
      <c r="D71" s="11">
        <v>3</v>
      </c>
      <c r="E71" s="58">
        <f t="shared" si="8"/>
        <v>384.61538461538464</v>
      </c>
      <c r="F71" s="11">
        <v>0</v>
      </c>
      <c r="G71" s="51">
        <v>0</v>
      </c>
      <c r="H71" s="61">
        <v>52</v>
      </c>
      <c r="I71" s="115"/>
      <c r="J71" s="116"/>
      <c r="K71" s="116"/>
      <c r="L71" s="116"/>
    </row>
    <row r="72" spans="1:12" ht="16.5" customHeight="1">
      <c r="A72" s="85" t="s">
        <v>37</v>
      </c>
      <c r="B72" s="103">
        <v>74</v>
      </c>
      <c r="C72" s="11">
        <v>52</v>
      </c>
      <c r="D72" s="11">
        <v>0</v>
      </c>
      <c r="E72" s="58">
        <f t="shared" si="8"/>
        <v>360</v>
      </c>
      <c r="F72" s="11">
        <v>0</v>
      </c>
      <c r="G72" s="50">
        <v>0</v>
      </c>
      <c r="H72" s="59">
        <v>35</v>
      </c>
      <c r="I72" s="115"/>
      <c r="J72" s="116"/>
      <c r="K72" s="116"/>
      <c r="L72" s="116"/>
    </row>
    <row r="73" spans="1:12" ht="16.5" thickBot="1">
      <c r="A73" s="87" t="s">
        <v>38</v>
      </c>
      <c r="B73" s="133">
        <v>1063</v>
      </c>
      <c r="C73" s="15">
        <v>992</v>
      </c>
      <c r="D73" s="15">
        <v>2</v>
      </c>
      <c r="E73" s="62">
        <f t="shared" si="8"/>
        <v>1995.1456310679612</v>
      </c>
      <c r="F73" s="15">
        <v>0</v>
      </c>
      <c r="G73" s="63">
        <v>0</v>
      </c>
      <c r="H73" s="64">
        <v>103</v>
      </c>
      <c r="I73" s="115"/>
      <c r="J73" s="116"/>
      <c r="K73" s="116"/>
      <c r="L73" s="116"/>
    </row>
    <row r="74" spans="1:12" ht="16.5" thickBot="1">
      <c r="A74" s="14" t="s">
        <v>3</v>
      </c>
      <c r="B74" s="35">
        <f>SUM(B52:B73)</f>
        <v>19957</v>
      </c>
      <c r="C74" s="35">
        <f>SUM(C52:C73)</f>
        <v>5033</v>
      </c>
      <c r="D74" s="35">
        <f>SUM(D52:D73)</f>
        <v>29</v>
      </c>
      <c r="E74" s="37">
        <f t="shared" si="8"/>
        <v>338.5261446762395</v>
      </c>
      <c r="F74" s="35">
        <f aca="true" t="shared" si="9" ref="F74:L74">SUM(F52:F73)</f>
        <v>4</v>
      </c>
      <c r="G74" s="54">
        <f t="shared" si="9"/>
        <v>8</v>
      </c>
      <c r="H74" s="38">
        <f t="shared" si="9"/>
        <v>7382</v>
      </c>
      <c r="I74" s="39">
        <f t="shared" si="9"/>
        <v>10</v>
      </c>
      <c r="J74" s="39">
        <f t="shared" si="9"/>
        <v>5</v>
      </c>
      <c r="K74" s="39">
        <f t="shared" si="9"/>
        <v>15</v>
      </c>
      <c r="L74" s="39">
        <f t="shared" si="9"/>
        <v>4</v>
      </c>
    </row>
    <row r="75" spans="1:12" ht="16.5" thickBot="1">
      <c r="A75" s="48" t="s">
        <v>1</v>
      </c>
      <c r="B75" s="13">
        <f>SUM(B13+B25+B36+B43+B50+B74+B44+B16)</f>
        <v>548960</v>
      </c>
      <c r="C75" s="13">
        <f>C13+C25+C36+C43+C74+C50+C44+C16</f>
        <v>205500</v>
      </c>
      <c r="D75" s="13">
        <f>SUM(D13+D25+D36+D43+D74+D50+D44+D16)</f>
        <v>5722</v>
      </c>
      <c r="E75" s="23">
        <f t="shared" si="8"/>
        <v>75.18218571034241</v>
      </c>
      <c r="F75" s="13">
        <f aca="true" t="shared" si="10" ref="F75:L75">F13+F25+F36+F43+F74+F50+F44+F16</f>
        <v>20</v>
      </c>
      <c r="G75" s="13">
        <f t="shared" si="10"/>
        <v>2767</v>
      </c>
      <c r="H75" s="13">
        <f t="shared" si="10"/>
        <v>1003509</v>
      </c>
      <c r="I75" s="13">
        <f t="shared" si="10"/>
        <v>9611</v>
      </c>
      <c r="J75" s="13">
        <f t="shared" si="10"/>
        <v>3216</v>
      </c>
      <c r="K75" s="13">
        <f t="shared" si="10"/>
        <v>1366</v>
      </c>
      <c r="L75" s="13">
        <f t="shared" si="10"/>
        <v>93</v>
      </c>
    </row>
    <row r="76" spans="1:10" s="5" customFormat="1" ht="15.75">
      <c r="A76" s="184" t="s">
        <v>64</v>
      </c>
      <c r="B76" s="185"/>
      <c r="C76" s="185"/>
      <c r="D76" s="185"/>
      <c r="E76" s="185"/>
      <c r="F76" s="185"/>
      <c r="G76" s="185"/>
      <c r="H76" s="186"/>
      <c r="I76" s="72"/>
      <c r="J76" s="72"/>
    </row>
    <row r="77" spans="1:10" s="5" customFormat="1" ht="30.75" customHeight="1">
      <c r="A77" s="187" t="s">
        <v>58</v>
      </c>
      <c r="B77" s="188"/>
      <c r="C77" s="188"/>
      <c r="D77" s="188"/>
      <c r="E77" s="188"/>
      <c r="F77" s="188"/>
      <c r="G77" s="188"/>
      <c r="H77" s="189"/>
      <c r="I77" s="65"/>
      <c r="J77" s="65"/>
    </row>
    <row r="78" spans="1:10" s="5" customFormat="1" ht="14.25" customHeight="1">
      <c r="A78" s="155" t="s">
        <v>43</v>
      </c>
      <c r="B78" s="156"/>
      <c r="C78" s="156"/>
      <c r="D78" s="156"/>
      <c r="E78" s="156"/>
      <c r="F78" s="156"/>
      <c r="G78" s="156"/>
      <c r="H78" s="157"/>
      <c r="I78" s="66"/>
      <c r="J78" s="66"/>
    </row>
    <row r="79" spans="1:10" s="5" customFormat="1" ht="17.25" customHeight="1">
      <c r="A79" s="178" t="s">
        <v>47</v>
      </c>
      <c r="B79" s="179"/>
      <c r="C79" s="179"/>
      <c r="D79" s="179"/>
      <c r="E79" s="179"/>
      <c r="F79" s="179"/>
      <c r="G79" s="179"/>
      <c r="H79" s="180"/>
      <c r="I79" s="78"/>
      <c r="J79" s="78"/>
    </row>
    <row r="80" spans="1:234" s="5" customFormat="1" ht="31.5" customHeight="1">
      <c r="A80" s="155" t="s">
        <v>49</v>
      </c>
      <c r="B80" s="156"/>
      <c r="C80" s="156"/>
      <c r="D80" s="156"/>
      <c r="E80" s="156"/>
      <c r="F80" s="156"/>
      <c r="G80" s="156"/>
      <c r="H80" s="157"/>
      <c r="I80" s="66"/>
      <c r="J80" s="66"/>
      <c r="K80" s="79"/>
      <c r="L80" s="79"/>
      <c r="M80" s="153"/>
      <c r="N80" s="153"/>
      <c r="O80" s="153"/>
      <c r="P80" s="153"/>
      <c r="Q80" s="153"/>
      <c r="R80" s="154"/>
      <c r="S80" s="152"/>
      <c r="T80" s="153"/>
      <c r="U80" s="153"/>
      <c r="V80" s="153"/>
      <c r="W80" s="153"/>
      <c r="X80" s="153"/>
      <c r="Y80" s="153"/>
      <c r="Z80" s="154"/>
      <c r="AA80" s="152"/>
      <c r="AB80" s="153"/>
      <c r="AC80" s="153"/>
      <c r="AD80" s="153"/>
      <c r="AE80" s="153"/>
      <c r="AF80" s="153"/>
      <c r="AG80" s="153"/>
      <c r="AH80" s="154"/>
      <c r="AI80" s="152"/>
      <c r="AJ80" s="153"/>
      <c r="AK80" s="153"/>
      <c r="AL80" s="153"/>
      <c r="AM80" s="153"/>
      <c r="AN80" s="153"/>
      <c r="AO80" s="153"/>
      <c r="AP80" s="154"/>
      <c r="AQ80" s="152"/>
      <c r="AR80" s="153"/>
      <c r="AS80" s="153"/>
      <c r="AT80" s="153"/>
      <c r="AU80" s="153"/>
      <c r="AV80" s="153"/>
      <c r="AW80" s="153"/>
      <c r="AX80" s="154"/>
      <c r="AY80" s="152"/>
      <c r="AZ80" s="153"/>
      <c r="BA80" s="153"/>
      <c r="BB80" s="153"/>
      <c r="BC80" s="153"/>
      <c r="BD80" s="153"/>
      <c r="BE80" s="153"/>
      <c r="BF80" s="154"/>
      <c r="BG80" s="152"/>
      <c r="BH80" s="153"/>
      <c r="BI80" s="153"/>
      <c r="BJ80" s="153"/>
      <c r="BK80" s="153"/>
      <c r="BL80" s="153"/>
      <c r="BM80" s="153"/>
      <c r="BN80" s="154"/>
      <c r="BO80" s="152"/>
      <c r="BP80" s="153"/>
      <c r="BQ80" s="153"/>
      <c r="BR80" s="153"/>
      <c r="BS80" s="153"/>
      <c r="BT80" s="153"/>
      <c r="BU80" s="153"/>
      <c r="BV80" s="154"/>
      <c r="BW80" s="152"/>
      <c r="BX80" s="153"/>
      <c r="BY80" s="153"/>
      <c r="BZ80" s="153"/>
      <c r="CA80" s="153"/>
      <c r="CB80" s="153"/>
      <c r="CC80" s="153"/>
      <c r="CD80" s="154"/>
      <c r="CE80" s="152" t="s">
        <v>40</v>
      </c>
      <c r="CF80" s="153"/>
      <c r="CG80" s="153"/>
      <c r="CH80" s="153"/>
      <c r="CI80" s="153"/>
      <c r="CJ80" s="153"/>
      <c r="CK80" s="153"/>
      <c r="CL80" s="154"/>
      <c r="CM80" s="152" t="s">
        <v>40</v>
      </c>
      <c r="CN80" s="153"/>
      <c r="CO80" s="153"/>
      <c r="CP80" s="153"/>
      <c r="CQ80" s="153"/>
      <c r="CR80" s="153"/>
      <c r="CS80" s="153"/>
      <c r="CT80" s="154"/>
      <c r="CU80" s="152" t="s">
        <v>40</v>
      </c>
      <c r="CV80" s="153"/>
      <c r="CW80" s="153"/>
      <c r="CX80" s="153"/>
      <c r="CY80" s="153"/>
      <c r="CZ80" s="153"/>
      <c r="DA80" s="153"/>
      <c r="DB80" s="154"/>
      <c r="DC80" s="152" t="s">
        <v>40</v>
      </c>
      <c r="DD80" s="153"/>
      <c r="DE80" s="153"/>
      <c r="DF80" s="153"/>
      <c r="DG80" s="153"/>
      <c r="DH80" s="153"/>
      <c r="DI80" s="153"/>
      <c r="DJ80" s="154"/>
      <c r="DK80" s="152" t="s">
        <v>40</v>
      </c>
      <c r="DL80" s="153"/>
      <c r="DM80" s="153"/>
      <c r="DN80" s="153"/>
      <c r="DO80" s="153"/>
      <c r="DP80" s="153"/>
      <c r="DQ80" s="153"/>
      <c r="DR80" s="154"/>
      <c r="DS80" s="152" t="s">
        <v>40</v>
      </c>
      <c r="DT80" s="153"/>
      <c r="DU80" s="153"/>
      <c r="DV80" s="153"/>
      <c r="DW80" s="153"/>
      <c r="DX80" s="153"/>
      <c r="DY80" s="153"/>
      <c r="DZ80" s="154"/>
      <c r="EA80" s="152" t="s">
        <v>40</v>
      </c>
      <c r="EB80" s="153"/>
      <c r="EC80" s="153"/>
      <c r="ED80" s="153"/>
      <c r="EE80" s="153"/>
      <c r="EF80" s="153"/>
      <c r="EG80" s="153"/>
      <c r="EH80" s="154"/>
      <c r="EI80" s="152" t="s">
        <v>40</v>
      </c>
      <c r="EJ80" s="153"/>
      <c r="EK80" s="153"/>
      <c r="EL80" s="153"/>
      <c r="EM80" s="153"/>
      <c r="EN80" s="153"/>
      <c r="EO80" s="153"/>
      <c r="EP80" s="154"/>
      <c r="EQ80" s="152" t="s">
        <v>40</v>
      </c>
      <c r="ER80" s="153"/>
      <c r="ES80" s="153"/>
      <c r="ET80" s="153"/>
      <c r="EU80" s="153"/>
      <c r="EV80" s="153"/>
      <c r="EW80" s="153"/>
      <c r="EX80" s="154"/>
      <c r="EY80" s="152" t="s">
        <v>40</v>
      </c>
      <c r="EZ80" s="153"/>
      <c r="FA80" s="153"/>
      <c r="FB80" s="153"/>
      <c r="FC80" s="153"/>
      <c r="FD80" s="153"/>
      <c r="FE80" s="153"/>
      <c r="FF80" s="154"/>
      <c r="FG80" s="152" t="s">
        <v>40</v>
      </c>
      <c r="FH80" s="153"/>
      <c r="FI80" s="153"/>
      <c r="FJ80" s="153"/>
      <c r="FK80" s="153"/>
      <c r="FL80" s="153"/>
      <c r="FM80" s="153"/>
      <c r="FN80" s="154"/>
      <c r="FO80" s="152" t="s">
        <v>40</v>
      </c>
      <c r="FP80" s="153"/>
      <c r="FQ80" s="153"/>
      <c r="FR80" s="153"/>
      <c r="FS80" s="153"/>
      <c r="FT80" s="153"/>
      <c r="FU80" s="153"/>
      <c r="FV80" s="154"/>
      <c r="FW80" s="152" t="s">
        <v>40</v>
      </c>
      <c r="FX80" s="153"/>
      <c r="FY80" s="153"/>
      <c r="FZ80" s="153"/>
      <c r="GA80" s="153"/>
      <c r="GB80" s="153"/>
      <c r="GC80" s="153"/>
      <c r="GD80" s="154"/>
      <c r="GE80" s="152" t="s">
        <v>40</v>
      </c>
      <c r="GF80" s="153"/>
      <c r="GG80" s="153"/>
      <c r="GH80" s="153"/>
      <c r="GI80" s="153"/>
      <c r="GJ80" s="153"/>
      <c r="GK80" s="153"/>
      <c r="GL80" s="154"/>
      <c r="GM80" s="152" t="s">
        <v>40</v>
      </c>
      <c r="GN80" s="153"/>
      <c r="GO80" s="153"/>
      <c r="GP80" s="153"/>
      <c r="GQ80" s="153"/>
      <c r="GR80" s="153"/>
      <c r="GS80" s="153"/>
      <c r="GT80" s="154"/>
      <c r="GU80" s="152" t="s">
        <v>40</v>
      </c>
      <c r="GV80" s="153"/>
      <c r="GW80" s="153"/>
      <c r="GX80" s="153"/>
      <c r="GY80" s="153"/>
      <c r="GZ80" s="153"/>
      <c r="HA80" s="153"/>
      <c r="HB80" s="154"/>
      <c r="HC80" s="152" t="s">
        <v>40</v>
      </c>
      <c r="HD80" s="153"/>
      <c r="HE80" s="153"/>
      <c r="HF80" s="153"/>
      <c r="HG80" s="153"/>
      <c r="HH80" s="153"/>
      <c r="HI80" s="153"/>
      <c r="HJ80" s="154"/>
      <c r="HK80" s="152" t="s">
        <v>40</v>
      </c>
      <c r="HL80" s="153"/>
      <c r="HM80" s="153"/>
      <c r="HN80" s="153"/>
      <c r="HO80" s="153"/>
      <c r="HP80" s="153"/>
      <c r="HQ80" s="153"/>
      <c r="HR80" s="154"/>
      <c r="HS80" s="152" t="s">
        <v>40</v>
      </c>
      <c r="HT80" s="153"/>
      <c r="HU80" s="153"/>
      <c r="HV80" s="153"/>
      <c r="HW80" s="153"/>
      <c r="HX80" s="153"/>
      <c r="HY80" s="153"/>
      <c r="HZ80" s="154"/>
    </row>
    <row r="81" spans="1:234" s="5" customFormat="1" ht="46.5" customHeight="1">
      <c r="A81" s="155" t="s">
        <v>53</v>
      </c>
      <c r="B81" s="156"/>
      <c r="C81" s="156"/>
      <c r="D81" s="156"/>
      <c r="E81" s="156"/>
      <c r="F81" s="156"/>
      <c r="G81" s="156"/>
      <c r="H81" s="157"/>
      <c r="I81" s="66"/>
      <c r="J81" s="66"/>
      <c r="K81" s="79"/>
      <c r="L81" s="79"/>
      <c r="M81" s="79"/>
      <c r="N81" s="79"/>
      <c r="O81" s="79"/>
      <c r="P81" s="79"/>
      <c r="Q81" s="79"/>
      <c r="R81" s="79"/>
      <c r="S81" s="79"/>
      <c r="T81" s="79"/>
      <c r="U81" s="79"/>
      <c r="V81" s="79"/>
      <c r="W81" s="79"/>
      <c r="X81" s="79"/>
      <c r="Y81" s="79"/>
      <c r="Z81" s="79"/>
      <c r="AA81" s="79"/>
      <c r="AB81" s="79"/>
      <c r="AC81" s="79"/>
      <c r="AD81" s="79"/>
      <c r="AE81" s="79"/>
      <c r="AF81" s="79"/>
      <c r="AG81" s="79"/>
      <c r="AH81" s="79"/>
      <c r="AI81" s="79"/>
      <c r="AJ81" s="79"/>
      <c r="AK81" s="79"/>
      <c r="AL81" s="79"/>
      <c r="AM81" s="79"/>
      <c r="AN81" s="79"/>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79"/>
      <c r="BN81" s="79"/>
      <c r="BO81" s="79"/>
      <c r="BP81" s="79"/>
      <c r="BQ81" s="79"/>
      <c r="BR81" s="79"/>
      <c r="BS81" s="79"/>
      <c r="BT81" s="79"/>
      <c r="BU81" s="79"/>
      <c r="BV81" s="79"/>
      <c r="BW81" s="79"/>
      <c r="BX81" s="79"/>
      <c r="BY81" s="79"/>
      <c r="BZ81" s="79"/>
      <c r="CA81" s="79"/>
      <c r="CB81" s="79"/>
      <c r="CC81" s="79"/>
      <c r="CD81" s="79"/>
      <c r="CE81" s="79"/>
      <c r="CF81" s="79"/>
      <c r="CG81" s="79"/>
      <c r="CH81" s="79"/>
      <c r="CI81" s="79"/>
      <c r="CJ81" s="79"/>
      <c r="CK81" s="79"/>
      <c r="CL81" s="79"/>
      <c r="CM81" s="79"/>
      <c r="CN81" s="79"/>
      <c r="CO81" s="79"/>
      <c r="CP81" s="79"/>
      <c r="CQ81" s="79"/>
      <c r="CR81" s="79"/>
      <c r="CS81" s="79"/>
      <c r="CT81" s="79"/>
      <c r="CU81" s="79"/>
      <c r="CV81" s="79"/>
      <c r="CW81" s="79"/>
      <c r="CX81" s="79"/>
      <c r="CY81" s="79"/>
      <c r="CZ81" s="79"/>
      <c r="DA81" s="79"/>
      <c r="DB81" s="79"/>
      <c r="DC81" s="79"/>
      <c r="DD81" s="79"/>
      <c r="DE81" s="79"/>
      <c r="DF81" s="79"/>
      <c r="DG81" s="79"/>
      <c r="DH81" s="79"/>
      <c r="DI81" s="79"/>
      <c r="DJ81" s="79"/>
      <c r="DK81" s="79"/>
      <c r="DL81" s="79"/>
      <c r="DM81" s="79"/>
      <c r="DN81" s="79"/>
      <c r="DO81" s="79"/>
      <c r="DP81" s="79"/>
      <c r="DQ81" s="79"/>
      <c r="DR81" s="79"/>
      <c r="DS81" s="79"/>
      <c r="DT81" s="79"/>
      <c r="DU81" s="79"/>
      <c r="DV81" s="79"/>
      <c r="DW81" s="79"/>
      <c r="DX81" s="79"/>
      <c r="DY81" s="79"/>
      <c r="DZ81" s="79"/>
      <c r="EA81" s="79"/>
      <c r="EB81" s="79"/>
      <c r="EC81" s="79"/>
      <c r="ED81" s="79"/>
      <c r="EE81" s="79"/>
      <c r="EF81" s="79"/>
      <c r="EG81" s="79"/>
      <c r="EH81" s="79"/>
      <c r="EI81" s="79"/>
      <c r="EJ81" s="79"/>
      <c r="EK81" s="79"/>
      <c r="EL81" s="79"/>
      <c r="EM81" s="79"/>
      <c r="EN81" s="79"/>
      <c r="EO81" s="79"/>
      <c r="EP81" s="79"/>
      <c r="EQ81" s="79"/>
      <c r="ER81" s="79"/>
      <c r="ES81" s="79"/>
      <c r="ET81" s="79"/>
      <c r="EU81" s="79"/>
      <c r="EV81" s="79"/>
      <c r="EW81" s="79"/>
      <c r="EX81" s="79"/>
      <c r="EY81" s="79"/>
      <c r="EZ81" s="79"/>
      <c r="FA81" s="79"/>
      <c r="FB81" s="79"/>
      <c r="FC81" s="79"/>
      <c r="FD81" s="79"/>
      <c r="FE81" s="79"/>
      <c r="FF81" s="79"/>
      <c r="FG81" s="79"/>
      <c r="FH81" s="79"/>
      <c r="FI81" s="79"/>
      <c r="FJ81" s="79"/>
      <c r="FK81" s="79"/>
      <c r="FL81" s="79"/>
      <c r="FM81" s="79"/>
      <c r="FN81" s="79"/>
      <c r="FO81" s="79"/>
      <c r="FP81" s="79"/>
      <c r="FQ81" s="79"/>
      <c r="FR81" s="79"/>
      <c r="FS81" s="79"/>
      <c r="FT81" s="79"/>
      <c r="FU81" s="79"/>
      <c r="FV81" s="79"/>
      <c r="FW81" s="79"/>
      <c r="FX81" s="79"/>
      <c r="FY81" s="79"/>
      <c r="FZ81" s="79"/>
      <c r="GA81" s="79"/>
      <c r="GB81" s="79"/>
      <c r="GC81" s="79"/>
      <c r="GD81" s="79"/>
      <c r="GE81" s="79"/>
      <c r="GF81" s="79"/>
      <c r="GG81" s="79"/>
      <c r="GH81" s="79"/>
      <c r="GI81" s="79"/>
      <c r="GJ81" s="79"/>
      <c r="GK81" s="79"/>
      <c r="GL81" s="79"/>
      <c r="GM81" s="79"/>
      <c r="GN81" s="79"/>
      <c r="GO81" s="79"/>
      <c r="GP81" s="79"/>
      <c r="GQ81" s="79"/>
      <c r="GR81" s="79"/>
      <c r="GS81" s="79"/>
      <c r="GT81" s="79"/>
      <c r="GU81" s="79"/>
      <c r="GV81" s="79"/>
      <c r="GW81" s="79"/>
      <c r="GX81" s="79"/>
      <c r="GY81" s="79"/>
      <c r="GZ81" s="79"/>
      <c r="HA81" s="79"/>
      <c r="HB81" s="79"/>
      <c r="HC81" s="79"/>
      <c r="HD81" s="79"/>
      <c r="HE81" s="79"/>
      <c r="HF81" s="79"/>
      <c r="HG81" s="79"/>
      <c r="HH81" s="79"/>
      <c r="HI81" s="79"/>
      <c r="HJ81" s="79"/>
      <c r="HK81" s="79"/>
      <c r="HL81" s="79"/>
      <c r="HM81" s="79"/>
      <c r="HN81" s="79"/>
      <c r="HO81" s="79"/>
      <c r="HP81" s="79"/>
      <c r="HQ81" s="79"/>
      <c r="HR81" s="79"/>
      <c r="HS81" s="79"/>
      <c r="HT81" s="79"/>
      <c r="HU81" s="79"/>
      <c r="HV81" s="79"/>
      <c r="HW81" s="79"/>
      <c r="HX81" s="79"/>
      <c r="HY81" s="79"/>
      <c r="HZ81" s="79"/>
    </row>
    <row r="82" spans="1:10" s="5" customFormat="1" ht="132.75" customHeight="1">
      <c r="A82" s="155" t="s">
        <v>69</v>
      </c>
      <c r="B82" s="156"/>
      <c r="C82" s="156"/>
      <c r="D82" s="156"/>
      <c r="E82" s="156"/>
      <c r="F82" s="156"/>
      <c r="G82" s="156"/>
      <c r="H82" s="157"/>
      <c r="I82" s="66"/>
      <c r="J82" s="66"/>
    </row>
    <row r="83" spans="1:10" s="5" customFormat="1" ht="39.75" customHeight="1">
      <c r="A83" s="149" t="s">
        <v>70</v>
      </c>
      <c r="B83" s="150"/>
      <c r="C83" s="150"/>
      <c r="D83" s="150"/>
      <c r="E83" s="150"/>
      <c r="F83" s="150"/>
      <c r="G83" s="150"/>
      <c r="H83" s="151"/>
      <c r="I83" s="66"/>
      <c r="J83" s="66"/>
    </row>
    <row r="84" spans="1:10" s="5" customFormat="1" ht="18" customHeight="1">
      <c r="A84" s="193" t="s">
        <v>61</v>
      </c>
      <c r="B84" s="194"/>
      <c r="C84" s="194"/>
      <c r="D84" s="194"/>
      <c r="E84" s="194"/>
      <c r="F84" s="194"/>
      <c r="G84" s="194"/>
      <c r="H84" s="195"/>
      <c r="I84" s="66"/>
      <c r="J84" s="66"/>
    </row>
    <row r="85" spans="1:10" s="5" customFormat="1" ht="21" customHeight="1">
      <c r="A85" s="146" t="s">
        <v>84</v>
      </c>
      <c r="B85" s="147"/>
      <c r="C85" s="147"/>
      <c r="D85" s="147"/>
      <c r="E85" s="147"/>
      <c r="F85" s="147"/>
      <c r="G85" s="147"/>
      <c r="H85" s="148"/>
      <c r="I85" s="66"/>
      <c r="J85" s="66"/>
    </row>
    <row r="86" spans="1:10" s="5" customFormat="1" ht="16.5" customHeight="1">
      <c r="A86" s="155" t="s">
        <v>83</v>
      </c>
      <c r="B86" s="156"/>
      <c r="C86" s="156"/>
      <c r="D86" s="156"/>
      <c r="E86" s="156"/>
      <c r="F86" s="156"/>
      <c r="G86" s="156"/>
      <c r="H86" s="157"/>
      <c r="I86" s="66"/>
      <c r="J86" s="66"/>
    </row>
    <row r="87" spans="1:10" s="91" customFormat="1" ht="20.25" customHeight="1">
      <c r="A87" s="149" t="s">
        <v>85</v>
      </c>
      <c r="B87" s="150"/>
      <c r="C87" s="150"/>
      <c r="D87" s="150"/>
      <c r="E87" s="150"/>
      <c r="F87" s="150"/>
      <c r="G87" s="150"/>
      <c r="H87" s="151"/>
      <c r="I87" s="66"/>
      <c r="J87" s="66"/>
    </row>
    <row r="88" spans="1:10" s="5" customFormat="1" ht="16.5" customHeight="1">
      <c r="A88" s="155" t="s">
        <v>82</v>
      </c>
      <c r="B88" s="156"/>
      <c r="C88" s="156"/>
      <c r="D88" s="156"/>
      <c r="E88" s="156"/>
      <c r="F88" s="156"/>
      <c r="G88" s="156"/>
      <c r="H88" s="157"/>
      <c r="I88" s="66"/>
      <c r="J88" s="66"/>
    </row>
    <row r="89" spans="1:10" s="5" customFormat="1" ht="36.75" customHeight="1">
      <c r="A89" s="190" t="s">
        <v>112</v>
      </c>
      <c r="B89" s="191"/>
      <c r="C89" s="191"/>
      <c r="D89" s="191"/>
      <c r="E89" s="191"/>
      <c r="F89" s="191"/>
      <c r="G89" s="191"/>
      <c r="H89" s="192"/>
      <c r="I89" s="66"/>
      <c r="J89" s="66"/>
    </row>
    <row r="90" spans="1:10" s="5" customFormat="1" ht="45" customHeight="1">
      <c r="A90" s="155" t="s">
        <v>81</v>
      </c>
      <c r="B90" s="156"/>
      <c r="C90" s="156"/>
      <c r="D90" s="156"/>
      <c r="E90" s="156"/>
      <c r="F90" s="156"/>
      <c r="G90" s="156"/>
      <c r="H90" s="157"/>
      <c r="I90" s="80"/>
      <c r="J90" s="80"/>
    </row>
    <row r="91" spans="1:10" s="5" customFormat="1" ht="47.25" customHeight="1">
      <c r="A91" s="143" t="s">
        <v>93</v>
      </c>
      <c r="B91" s="144"/>
      <c r="C91" s="144"/>
      <c r="D91" s="144"/>
      <c r="E91" s="144"/>
      <c r="F91" s="144"/>
      <c r="G91" s="144"/>
      <c r="H91" s="145"/>
      <c r="I91" s="80"/>
      <c r="J91" s="80"/>
    </row>
    <row r="92" spans="1:10" s="5" customFormat="1" ht="24.75" customHeight="1">
      <c r="A92" s="127" t="s">
        <v>89</v>
      </c>
      <c r="B92" s="66"/>
      <c r="C92" s="66"/>
      <c r="D92" s="66"/>
      <c r="E92" s="66"/>
      <c r="F92" s="66"/>
      <c r="G92" s="66"/>
      <c r="H92" s="120"/>
      <c r="I92" s="80"/>
      <c r="J92" s="80"/>
    </row>
    <row r="93" spans="1:10" s="5" customFormat="1" ht="37.5" customHeight="1">
      <c r="A93" s="143" t="s">
        <v>90</v>
      </c>
      <c r="B93" s="144"/>
      <c r="C93" s="144"/>
      <c r="D93" s="144"/>
      <c r="E93" s="144"/>
      <c r="F93" s="144"/>
      <c r="G93" s="144"/>
      <c r="H93" s="145"/>
      <c r="I93" s="80"/>
      <c r="J93" s="80"/>
    </row>
    <row r="94" spans="1:10" s="5" customFormat="1" ht="30.75" customHeight="1">
      <c r="A94" s="155" t="s">
        <v>91</v>
      </c>
      <c r="B94" s="156"/>
      <c r="C94" s="156"/>
      <c r="D94" s="156"/>
      <c r="E94" s="156"/>
      <c r="F94" s="156"/>
      <c r="G94" s="156"/>
      <c r="H94" s="157"/>
      <c r="I94" s="80"/>
      <c r="J94" s="80"/>
    </row>
    <row r="95" spans="1:10" s="5" customFormat="1" ht="17.25" customHeight="1">
      <c r="A95" s="140" t="s">
        <v>108</v>
      </c>
      <c r="B95" s="141"/>
      <c r="C95" s="141"/>
      <c r="D95" s="141"/>
      <c r="E95" s="141"/>
      <c r="F95" s="141"/>
      <c r="G95" s="141"/>
      <c r="H95" s="142"/>
      <c r="I95" s="80"/>
      <c r="J95" s="80"/>
    </row>
    <row r="96" spans="1:10" s="5" customFormat="1" ht="15.75" customHeight="1">
      <c r="A96" s="155" t="s">
        <v>102</v>
      </c>
      <c r="B96" s="156"/>
      <c r="C96" s="156"/>
      <c r="D96" s="156"/>
      <c r="E96" s="156"/>
      <c r="F96" s="156"/>
      <c r="G96" s="156"/>
      <c r="H96" s="157"/>
      <c r="I96" s="80"/>
      <c r="J96" s="80"/>
    </row>
    <row r="97" spans="1:10" s="5" customFormat="1" ht="45.75" customHeight="1">
      <c r="A97" s="152" t="s">
        <v>103</v>
      </c>
      <c r="B97" s="153"/>
      <c r="C97" s="153"/>
      <c r="D97" s="153"/>
      <c r="E97" s="153"/>
      <c r="F97" s="153"/>
      <c r="G97" s="153"/>
      <c r="H97" s="154"/>
      <c r="I97" s="81"/>
      <c r="J97" s="81"/>
    </row>
    <row r="98" spans="1:234" s="5" customFormat="1" ht="47.25" customHeight="1">
      <c r="A98" s="140" t="s">
        <v>104</v>
      </c>
      <c r="B98" s="141"/>
      <c r="C98" s="141"/>
      <c r="D98" s="141"/>
      <c r="E98" s="141"/>
      <c r="F98" s="141"/>
      <c r="G98" s="141"/>
      <c r="H98" s="142"/>
      <c r="I98" s="152"/>
      <c r="J98" s="153"/>
      <c r="K98" s="153"/>
      <c r="L98" s="153"/>
      <c r="M98" s="153"/>
      <c r="N98" s="153"/>
      <c r="O98" s="153"/>
      <c r="P98" s="153"/>
      <c r="Q98" s="153"/>
      <c r="R98" s="154"/>
      <c r="S98" s="152"/>
      <c r="T98" s="153"/>
      <c r="U98" s="153"/>
      <c r="V98" s="153"/>
      <c r="W98" s="153"/>
      <c r="X98" s="153"/>
      <c r="Y98" s="153"/>
      <c r="Z98" s="154"/>
      <c r="AA98" s="152"/>
      <c r="AB98" s="153"/>
      <c r="AC98" s="153"/>
      <c r="AD98" s="153"/>
      <c r="AE98" s="153"/>
      <c r="AF98" s="153"/>
      <c r="AG98" s="153"/>
      <c r="AH98" s="154"/>
      <c r="AI98" s="152"/>
      <c r="AJ98" s="153"/>
      <c r="AK98" s="153"/>
      <c r="AL98" s="153"/>
      <c r="AM98" s="153"/>
      <c r="AN98" s="153"/>
      <c r="AO98" s="153"/>
      <c r="AP98" s="154"/>
      <c r="AQ98" s="152"/>
      <c r="AR98" s="153"/>
      <c r="AS98" s="153"/>
      <c r="AT98" s="153"/>
      <c r="AU98" s="153"/>
      <c r="AV98" s="153"/>
      <c r="AW98" s="153"/>
      <c r="AX98" s="154"/>
      <c r="AY98" s="152"/>
      <c r="AZ98" s="153"/>
      <c r="BA98" s="153"/>
      <c r="BB98" s="153"/>
      <c r="BC98" s="153"/>
      <c r="BD98" s="153"/>
      <c r="BE98" s="153"/>
      <c r="BF98" s="154"/>
      <c r="BG98" s="152"/>
      <c r="BH98" s="153"/>
      <c r="BI98" s="153"/>
      <c r="BJ98" s="153"/>
      <c r="BK98" s="153"/>
      <c r="BL98" s="153"/>
      <c r="BM98" s="153"/>
      <c r="BN98" s="154"/>
      <c r="BO98" s="152"/>
      <c r="BP98" s="153"/>
      <c r="BQ98" s="153"/>
      <c r="BR98" s="153"/>
      <c r="BS98" s="153"/>
      <c r="BT98" s="153"/>
      <c r="BU98" s="153"/>
      <c r="BV98" s="154"/>
      <c r="BW98" s="152"/>
      <c r="BX98" s="153"/>
      <c r="BY98" s="153"/>
      <c r="BZ98" s="153"/>
      <c r="CA98" s="153"/>
      <c r="CB98" s="153"/>
      <c r="CC98" s="153"/>
      <c r="CD98" s="154"/>
      <c r="CE98" s="152"/>
      <c r="CF98" s="153"/>
      <c r="CG98" s="153"/>
      <c r="CH98" s="153"/>
      <c r="CI98" s="153"/>
      <c r="CJ98" s="153"/>
      <c r="CK98" s="153"/>
      <c r="CL98" s="154"/>
      <c r="CM98" s="152"/>
      <c r="CN98" s="153"/>
      <c r="CO98" s="153"/>
      <c r="CP98" s="153"/>
      <c r="CQ98" s="153"/>
      <c r="CR98" s="153"/>
      <c r="CS98" s="153"/>
      <c r="CT98" s="154"/>
      <c r="CU98" s="152"/>
      <c r="CV98" s="153"/>
      <c r="CW98" s="153"/>
      <c r="CX98" s="153"/>
      <c r="CY98" s="153"/>
      <c r="CZ98" s="153"/>
      <c r="DA98" s="153"/>
      <c r="DB98" s="154"/>
      <c r="DC98" s="152"/>
      <c r="DD98" s="153"/>
      <c r="DE98" s="153"/>
      <c r="DF98" s="153"/>
      <c r="DG98" s="153"/>
      <c r="DH98" s="153"/>
      <c r="DI98" s="153"/>
      <c r="DJ98" s="154"/>
      <c r="DK98" s="152"/>
      <c r="DL98" s="153"/>
      <c r="DM98" s="153"/>
      <c r="DN98" s="153"/>
      <c r="DO98" s="153"/>
      <c r="DP98" s="153"/>
      <c r="DQ98" s="153"/>
      <c r="DR98" s="154"/>
      <c r="DS98" s="152"/>
      <c r="DT98" s="153"/>
      <c r="DU98" s="153"/>
      <c r="DV98" s="153"/>
      <c r="DW98" s="153"/>
      <c r="DX98" s="153"/>
      <c r="DY98" s="153"/>
      <c r="DZ98" s="154"/>
      <c r="EA98" s="152"/>
      <c r="EB98" s="153"/>
      <c r="EC98" s="153"/>
      <c r="ED98" s="153"/>
      <c r="EE98" s="153"/>
      <c r="EF98" s="153"/>
      <c r="EG98" s="153"/>
      <c r="EH98" s="154"/>
      <c r="EI98" s="152"/>
      <c r="EJ98" s="153"/>
      <c r="EK98" s="153"/>
      <c r="EL98" s="153"/>
      <c r="EM98" s="153"/>
      <c r="EN98" s="153"/>
      <c r="EO98" s="153"/>
      <c r="EP98" s="154"/>
      <c r="EQ98" s="152"/>
      <c r="ER98" s="153"/>
      <c r="ES98" s="153"/>
      <c r="ET98" s="153"/>
      <c r="EU98" s="153"/>
      <c r="EV98" s="153"/>
      <c r="EW98" s="153"/>
      <c r="EX98" s="154"/>
      <c r="EY98" s="152"/>
      <c r="EZ98" s="153"/>
      <c r="FA98" s="153"/>
      <c r="FB98" s="153"/>
      <c r="FC98" s="153"/>
      <c r="FD98" s="153"/>
      <c r="FE98" s="153"/>
      <c r="FF98" s="154"/>
      <c r="FG98" s="152"/>
      <c r="FH98" s="153"/>
      <c r="FI98" s="153"/>
      <c r="FJ98" s="153"/>
      <c r="FK98" s="153"/>
      <c r="FL98" s="153"/>
      <c r="FM98" s="153"/>
      <c r="FN98" s="154"/>
      <c r="FO98" s="152"/>
      <c r="FP98" s="153"/>
      <c r="FQ98" s="153"/>
      <c r="FR98" s="153"/>
      <c r="FS98" s="153"/>
      <c r="FT98" s="153"/>
      <c r="FU98" s="153"/>
      <c r="FV98" s="154"/>
      <c r="FW98" s="152"/>
      <c r="FX98" s="153"/>
      <c r="FY98" s="153"/>
      <c r="FZ98" s="153"/>
      <c r="GA98" s="153"/>
      <c r="GB98" s="153"/>
      <c r="GC98" s="153"/>
      <c r="GD98" s="154"/>
      <c r="GE98" s="152"/>
      <c r="GF98" s="153"/>
      <c r="GG98" s="153"/>
      <c r="GH98" s="153"/>
      <c r="GI98" s="153"/>
      <c r="GJ98" s="153"/>
      <c r="GK98" s="153"/>
      <c r="GL98" s="154"/>
      <c r="GM98" s="152"/>
      <c r="GN98" s="153"/>
      <c r="GO98" s="153"/>
      <c r="GP98" s="153"/>
      <c r="GQ98" s="153"/>
      <c r="GR98" s="153"/>
      <c r="GS98" s="153"/>
      <c r="GT98" s="154"/>
      <c r="GU98" s="152"/>
      <c r="GV98" s="153"/>
      <c r="GW98" s="153"/>
      <c r="GX98" s="153"/>
      <c r="GY98" s="153"/>
      <c r="GZ98" s="153"/>
      <c r="HA98" s="153"/>
      <c r="HB98" s="154"/>
      <c r="HC98" s="152"/>
      <c r="HD98" s="153"/>
      <c r="HE98" s="153"/>
      <c r="HF98" s="153"/>
      <c r="HG98" s="153"/>
      <c r="HH98" s="153"/>
      <c r="HI98" s="153"/>
      <c r="HJ98" s="154"/>
      <c r="HK98" s="152"/>
      <c r="HL98" s="153"/>
      <c r="HM98" s="153"/>
      <c r="HN98" s="153"/>
      <c r="HO98" s="153"/>
      <c r="HP98" s="153"/>
      <c r="HQ98" s="153"/>
      <c r="HR98" s="154"/>
      <c r="HS98" s="152"/>
      <c r="HT98" s="153"/>
      <c r="HU98" s="153"/>
      <c r="HV98" s="153"/>
      <c r="HW98" s="153"/>
      <c r="HX98" s="153"/>
      <c r="HY98" s="153"/>
      <c r="HZ98" s="154"/>
    </row>
    <row r="99" spans="1:234" s="91" customFormat="1" ht="15.75" customHeight="1">
      <c r="A99" s="152" t="s">
        <v>105</v>
      </c>
      <c r="B99" s="153"/>
      <c r="C99" s="153"/>
      <c r="D99" s="153"/>
      <c r="E99" s="153"/>
      <c r="F99" s="153"/>
      <c r="G99" s="153"/>
      <c r="H99" s="154"/>
      <c r="I99" s="152"/>
      <c r="J99" s="153"/>
      <c r="K99" s="153"/>
      <c r="L99" s="153"/>
      <c r="M99" s="153"/>
      <c r="N99" s="153"/>
      <c r="O99" s="153"/>
      <c r="P99" s="153"/>
      <c r="Q99" s="153"/>
      <c r="R99" s="154"/>
      <c r="S99" s="152"/>
      <c r="T99" s="153"/>
      <c r="U99" s="153"/>
      <c r="V99" s="153"/>
      <c r="W99" s="153"/>
      <c r="X99" s="153"/>
      <c r="Y99" s="153"/>
      <c r="Z99" s="154"/>
      <c r="AA99" s="152"/>
      <c r="AB99" s="153"/>
      <c r="AC99" s="153"/>
      <c r="AD99" s="153"/>
      <c r="AE99" s="153"/>
      <c r="AF99" s="153"/>
      <c r="AG99" s="153"/>
      <c r="AH99" s="154"/>
      <c r="AI99" s="152"/>
      <c r="AJ99" s="153"/>
      <c r="AK99" s="153"/>
      <c r="AL99" s="153"/>
      <c r="AM99" s="153"/>
      <c r="AN99" s="153"/>
      <c r="AO99" s="153"/>
      <c r="AP99" s="154"/>
      <c r="AQ99" s="152"/>
      <c r="AR99" s="153"/>
      <c r="AS99" s="153"/>
      <c r="AT99" s="153"/>
      <c r="AU99" s="153"/>
      <c r="AV99" s="153"/>
      <c r="AW99" s="153"/>
      <c r="AX99" s="154"/>
      <c r="AY99" s="152"/>
      <c r="AZ99" s="153"/>
      <c r="BA99" s="153"/>
      <c r="BB99" s="153"/>
      <c r="BC99" s="153"/>
      <c r="BD99" s="153"/>
      <c r="BE99" s="153"/>
      <c r="BF99" s="154"/>
      <c r="BG99" s="152"/>
      <c r="BH99" s="153"/>
      <c r="BI99" s="153"/>
      <c r="BJ99" s="153"/>
      <c r="BK99" s="153"/>
      <c r="BL99" s="153"/>
      <c r="BM99" s="153"/>
      <c r="BN99" s="154"/>
      <c r="BO99" s="152"/>
      <c r="BP99" s="153"/>
      <c r="BQ99" s="153"/>
      <c r="BR99" s="153"/>
      <c r="BS99" s="153"/>
      <c r="BT99" s="153"/>
      <c r="BU99" s="153"/>
      <c r="BV99" s="154"/>
      <c r="BW99" s="152"/>
      <c r="BX99" s="153"/>
      <c r="BY99" s="153"/>
      <c r="BZ99" s="153"/>
      <c r="CA99" s="153"/>
      <c r="CB99" s="153"/>
      <c r="CC99" s="153"/>
      <c r="CD99" s="154"/>
      <c r="CE99" s="152"/>
      <c r="CF99" s="153"/>
      <c r="CG99" s="153"/>
      <c r="CH99" s="153"/>
      <c r="CI99" s="153"/>
      <c r="CJ99" s="153"/>
      <c r="CK99" s="153"/>
      <c r="CL99" s="154"/>
      <c r="CM99" s="152"/>
      <c r="CN99" s="153"/>
      <c r="CO99" s="153"/>
      <c r="CP99" s="153"/>
      <c r="CQ99" s="153"/>
      <c r="CR99" s="153"/>
      <c r="CS99" s="153"/>
      <c r="CT99" s="154"/>
      <c r="CU99" s="152"/>
      <c r="CV99" s="153"/>
      <c r="CW99" s="153"/>
      <c r="CX99" s="153"/>
      <c r="CY99" s="153"/>
      <c r="CZ99" s="153"/>
      <c r="DA99" s="153"/>
      <c r="DB99" s="154"/>
      <c r="DC99" s="152"/>
      <c r="DD99" s="153"/>
      <c r="DE99" s="153"/>
      <c r="DF99" s="153"/>
      <c r="DG99" s="153"/>
      <c r="DH99" s="153"/>
      <c r="DI99" s="153"/>
      <c r="DJ99" s="154"/>
      <c r="DK99" s="152"/>
      <c r="DL99" s="153"/>
      <c r="DM99" s="153"/>
      <c r="DN99" s="153"/>
      <c r="DO99" s="153"/>
      <c r="DP99" s="153"/>
      <c r="DQ99" s="153"/>
      <c r="DR99" s="154"/>
      <c r="DS99" s="152"/>
      <c r="DT99" s="153"/>
      <c r="DU99" s="153"/>
      <c r="DV99" s="153"/>
      <c r="DW99" s="153"/>
      <c r="DX99" s="153"/>
      <c r="DY99" s="153"/>
      <c r="DZ99" s="154"/>
      <c r="EA99" s="152"/>
      <c r="EB99" s="153"/>
      <c r="EC99" s="153"/>
      <c r="ED99" s="153"/>
      <c r="EE99" s="153"/>
      <c r="EF99" s="153"/>
      <c r="EG99" s="153"/>
      <c r="EH99" s="154"/>
      <c r="EI99" s="152"/>
      <c r="EJ99" s="153"/>
      <c r="EK99" s="153"/>
      <c r="EL99" s="153"/>
      <c r="EM99" s="153"/>
      <c r="EN99" s="153"/>
      <c r="EO99" s="153"/>
      <c r="EP99" s="154"/>
      <c r="EQ99" s="152"/>
      <c r="ER99" s="153"/>
      <c r="ES99" s="153"/>
      <c r="ET99" s="153"/>
      <c r="EU99" s="153"/>
      <c r="EV99" s="153"/>
      <c r="EW99" s="153"/>
      <c r="EX99" s="154"/>
      <c r="EY99" s="152"/>
      <c r="EZ99" s="153"/>
      <c r="FA99" s="153"/>
      <c r="FB99" s="153"/>
      <c r="FC99" s="153"/>
      <c r="FD99" s="153"/>
      <c r="FE99" s="153"/>
      <c r="FF99" s="154"/>
      <c r="FG99" s="152"/>
      <c r="FH99" s="153"/>
      <c r="FI99" s="153"/>
      <c r="FJ99" s="153"/>
      <c r="FK99" s="153"/>
      <c r="FL99" s="153"/>
      <c r="FM99" s="153"/>
      <c r="FN99" s="154"/>
      <c r="FO99" s="152"/>
      <c r="FP99" s="153"/>
      <c r="FQ99" s="153"/>
      <c r="FR99" s="153"/>
      <c r="FS99" s="153"/>
      <c r="FT99" s="153"/>
      <c r="FU99" s="153"/>
      <c r="FV99" s="154"/>
      <c r="FW99" s="152"/>
      <c r="FX99" s="153"/>
      <c r="FY99" s="153"/>
      <c r="FZ99" s="153"/>
      <c r="GA99" s="153"/>
      <c r="GB99" s="153"/>
      <c r="GC99" s="153"/>
      <c r="GD99" s="154"/>
      <c r="GE99" s="152"/>
      <c r="GF99" s="153"/>
      <c r="GG99" s="153"/>
      <c r="GH99" s="153"/>
      <c r="GI99" s="153"/>
      <c r="GJ99" s="153"/>
      <c r="GK99" s="153"/>
      <c r="GL99" s="154"/>
      <c r="GM99" s="152"/>
      <c r="GN99" s="153"/>
      <c r="GO99" s="153"/>
      <c r="GP99" s="153"/>
      <c r="GQ99" s="153"/>
      <c r="GR99" s="153"/>
      <c r="GS99" s="153"/>
      <c r="GT99" s="154"/>
      <c r="GU99" s="152"/>
      <c r="GV99" s="153"/>
      <c r="GW99" s="153"/>
      <c r="GX99" s="153"/>
      <c r="GY99" s="153"/>
      <c r="GZ99" s="153"/>
      <c r="HA99" s="153"/>
      <c r="HB99" s="154"/>
      <c r="HC99" s="152"/>
      <c r="HD99" s="153"/>
      <c r="HE99" s="153"/>
      <c r="HF99" s="153"/>
      <c r="HG99" s="153"/>
      <c r="HH99" s="153"/>
      <c r="HI99" s="153"/>
      <c r="HJ99" s="154"/>
      <c r="HK99" s="152"/>
      <c r="HL99" s="153"/>
      <c r="HM99" s="153"/>
      <c r="HN99" s="153"/>
      <c r="HO99" s="153"/>
      <c r="HP99" s="153"/>
      <c r="HQ99" s="153"/>
      <c r="HR99" s="154"/>
      <c r="HS99" s="152"/>
      <c r="HT99" s="153"/>
      <c r="HU99" s="153"/>
      <c r="HV99" s="153"/>
      <c r="HW99" s="153"/>
      <c r="HX99" s="153"/>
      <c r="HY99" s="153"/>
      <c r="HZ99" s="154"/>
    </row>
    <row r="100" spans="1:10" s="5" customFormat="1" ht="15.75" customHeight="1">
      <c r="A100" s="75" t="s">
        <v>111</v>
      </c>
      <c r="B100" s="76"/>
      <c r="C100" s="76"/>
      <c r="D100" s="76"/>
      <c r="E100" s="76"/>
      <c r="F100" s="76"/>
      <c r="G100" s="76"/>
      <c r="H100" s="77"/>
      <c r="I100" s="78"/>
      <c r="J100" s="78"/>
    </row>
    <row r="101" spans="1:10" s="5" customFormat="1" ht="15" customHeight="1">
      <c r="A101" s="88" t="s">
        <v>106</v>
      </c>
      <c r="B101" s="89"/>
      <c r="C101" s="89"/>
      <c r="D101" s="89"/>
      <c r="E101" s="76"/>
      <c r="F101" s="76"/>
      <c r="G101" s="76"/>
      <c r="H101" s="77"/>
      <c r="I101" s="78"/>
      <c r="J101" s="78"/>
    </row>
    <row r="102" spans="1:10" s="5" customFormat="1" ht="15.75" customHeight="1">
      <c r="A102" s="178" t="s">
        <v>107</v>
      </c>
      <c r="B102" s="179"/>
      <c r="C102" s="179"/>
      <c r="D102" s="179"/>
      <c r="E102" s="179"/>
      <c r="F102" s="179"/>
      <c r="G102" s="179"/>
      <c r="H102" s="180"/>
      <c r="I102" s="78"/>
      <c r="J102" s="78"/>
    </row>
    <row r="103" spans="1:10" s="5" customFormat="1" ht="14.25" customHeight="1">
      <c r="A103" s="178" t="s">
        <v>34</v>
      </c>
      <c r="B103" s="179"/>
      <c r="C103" s="179"/>
      <c r="D103" s="179"/>
      <c r="E103" s="179"/>
      <c r="F103" s="179"/>
      <c r="G103" s="179"/>
      <c r="H103" s="180"/>
      <c r="I103" s="66"/>
      <c r="J103" s="66"/>
    </row>
    <row r="104" spans="1:10" ht="31.5" customHeight="1" thickBot="1">
      <c r="A104" s="181" t="s">
        <v>110</v>
      </c>
      <c r="B104" s="182"/>
      <c r="C104" s="182"/>
      <c r="D104" s="182"/>
      <c r="E104" s="182"/>
      <c r="F104" s="182"/>
      <c r="G104" s="182"/>
      <c r="H104" s="183"/>
      <c r="I104" s="73"/>
      <c r="J104" s="73"/>
    </row>
    <row r="105" spans="1:10" ht="21" customHeight="1">
      <c r="A105" s="26"/>
      <c r="B105" s="26"/>
      <c r="C105" s="26"/>
      <c r="D105" s="26"/>
      <c r="E105" s="26"/>
      <c r="F105" s="26"/>
      <c r="G105" s="26"/>
      <c r="H105" s="26"/>
      <c r="I105" s="6"/>
      <c r="J105" s="6"/>
    </row>
    <row r="106" spans="1:10" ht="22.5" customHeight="1">
      <c r="A106" s="155"/>
      <c r="B106" s="156"/>
      <c r="C106" s="156"/>
      <c r="D106" s="156"/>
      <c r="E106" s="156"/>
      <c r="F106" s="156"/>
      <c r="G106" s="156"/>
      <c r="H106" s="157"/>
      <c r="I106" s="6"/>
      <c r="J106" s="6"/>
    </row>
    <row r="107" spans="1:10" ht="22.5" customHeight="1">
      <c r="A107" s="6"/>
      <c r="B107" s="6"/>
      <c r="C107" s="7"/>
      <c r="D107" s="7"/>
      <c r="E107" s="8"/>
      <c r="F107" s="8"/>
      <c r="G107" s="8"/>
      <c r="H107" s="6"/>
      <c r="I107" s="6"/>
      <c r="J107" s="6"/>
    </row>
    <row r="108" spans="1:8" ht="22.5" customHeight="1">
      <c r="A108" s="6"/>
      <c r="B108" s="6"/>
      <c r="C108" s="7"/>
      <c r="D108" s="7"/>
      <c r="E108" s="8"/>
      <c r="F108" s="8"/>
      <c r="G108" s="8"/>
      <c r="H108" s="6"/>
    </row>
    <row r="109" ht="33.75" customHeight="1">
      <c r="G109" s="8"/>
    </row>
    <row r="110" ht="24" customHeight="1"/>
    <row r="111" ht="18.75" customHeight="1"/>
  </sheetData>
  <sheetProtection password="CC7E" sheet="1" objects="1" scenarios="1"/>
  <mergeCells count="127">
    <mergeCell ref="A104:H104"/>
    <mergeCell ref="A76:H76"/>
    <mergeCell ref="A77:H77"/>
    <mergeCell ref="A78:H78"/>
    <mergeCell ref="A79:H79"/>
    <mergeCell ref="A89:H89"/>
    <mergeCell ref="A102:H102"/>
    <mergeCell ref="A84:H84"/>
    <mergeCell ref="A98:H98"/>
    <mergeCell ref="A93:H93"/>
    <mergeCell ref="I7:J7"/>
    <mergeCell ref="K7:L7"/>
    <mergeCell ref="A97:H97"/>
    <mergeCell ref="A103:H103"/>
    <mergeCell ref="A80:H80"/>
    <mergeCell ref="A96:H96"/>
    <mergeCell ref="A86:H86"/>
    <mergeCell ref="A90:H90"/>
    <mergeCell ref="A88:H88"/>
    <mergeCell ref="A87:H87"/>
    <mergeCell ref="A1:H1"/>
    <mergeCell ref="B5:H5"/>
    <mergeCell ref="B4:H4"/>
    <mergeCell ref="B3:H3"/>
    <mergeCell ref="B2:H2"/>
    <mergeCell ref="G7:G8"/>
    <mergeCell ref="BG80:BN80"/>
    <mergeCell ref="A81:H81"/>
    <mergeCell ref="M80:R80"/>
    <mergeCell ref="A7:A8"/>
    <mergeCell ref="E7:E8"/>
    <mergeCell ref="F7:F8"/>
    <mergeCell ref="B7:C7"/>
    <mergeCell ref="D7:D8"/>
    <mergeCell ref="BO80:BV80"/>
    <mergeCell ref="BW80:CD80"/>
    <mergeCell ref="A82:H82"/>
    <mergeCell ref="CE80:CL80"/>
    <mergeCell ref="CM80:CT80"/>
    <mergeCell ref="A6:H6"/>
    <mergeCell ref="AA80:AH80"/>
    <mergeCell ref="AI80:AP80"/>
    <mergeCell ref="AQ80:AX80"/>
    <mergeCell ref="AY80:BF80"/>
    <mergeCell ref="EY80:FF80"/>
    <mergeCell ref="FG80:FN80"/>
    <mergeCell ref="FO80:FV80"/>
    <mergeCell ref="FW80:GD80"/>
    <mergeCell ref="S80:Z80"/>
    <mergeCell ref="DC80:DJ80"/>
    <mergeCell ref="DK80:DR80"/>
    <mergeCell ref="DS80:DZ80"/>
    <mergeCell ref="EA80:EH80"/>
    <mergeCell ref="EI80:EP80"/>
    <mergeCell ref="A106:H106"/>
    <mergeCell ref="A94:H94"/>
    <mergeCell ref="HS80:HZ80"/>
    <mergeCell ref="GE80:GL80"/>
    <mergeCell ref="GM80:GT80"/>
    <mergeCell ref="GU80:HB80"/>
    <mergeCell ref="CU80:DB80"/>
    <mergeCell ref="HC80:HJ80"/>
    <mergeCell ref="HK80:HR80"/>
    <mergeCell ref="EQ80:EX80"/>
    <mergeCell ref="I98:L98"/>
    <mergeCell ref="M98:R98"/>
    <mergeCell ref="S98:Z98"/>
    <mergeCell ref="AA98:AH98"/>
    <mergeCell ref="AI98:AP98"/>
    <mergeCell ref="AQ98:AX98"/>
    <mergeCell ref="AY98:BF98"/>
    <mergeCell ref="BG98:BN98"/>
    <mergeCell ref="BO98:BV98"/>
    <mergeCell ref="BW98:CD98"/>
    <mergeCell ref="CE98:CL98"/>
    <mergeCell ref="CM98:CT98"/>
    <mergeCell ref="CU98:DB98"/>
    <mergeCell ref="DC98:DJ98"/>
    <mergeCell ref="DK98:DR98"/>
    <mergeCell ref="DS98:DZ98"/>
    <mergeCell ref="EA98:EH98"/>
    <mergeCell ref="EI98:EP98"/>
    <mergeCell ref="EQ98:EX98"/>
    <mergeCell ref="EY98:FF98"/>
    <mergeCell ref="FG98:FN98"/>
    <mergeCell ref="FO98:FV98"/>
    <mergeCell ref="HS98:HZ98"/>
    <mergeCell ref="FW98:GD98"/>
    <mergeCell ref="GE98:GL98"/>
    <mergeCell ref="GM98:GT98"/>
    <mergeCell ref="GU98:HB98"/>
    <mergeCell ref="HC98:HJ98"/>
    <mergeCell ref="HK98:HR98"/>
    <mergeCell ref="A99:H99"/>
    <mergeCell ref="I99:L99"/>
    <mergeCell ref="M99:R99"/>
    <mergeCell ref="S99:Z99"/>
    <mergeCell ref="AA99:AH99"/>
    <mergeCell ref="AI99:AP99"/>
    <mergeCell ref="AQ99:AX99"/>
    <mergeCell ref="AY99:BF99"/>
    <mergeCell ref="BG99:BN99"/>
    <mergeCell ref="BO99:BV99"/>
    <mergeCell ref="BW99:CD99"/>
    <mergeCell ref="CE99:CL99"/>
    <mergeCell ref="CM99:CT99"/>
    <mergeCell ref="CU99:DB99"/>
    <mergeCell ref="DC99:DJ99"/>
    <mergeCell ref="DK99:DR99"/>
    <mergeCell ref="GU99:HB99"/>
    <mergeCell ref="HC99:HJ99"/>
    <mergeCell ref="DS99:DZ99"/>
    <mergeCell ref="EA99:EH99"/>
    <mergeCell ref="EI99:EP99"/>
    <mergeCell ref="EQ99:EX99"/>
    <mergeCell ref="EY99:FF99"/>
    <mergeCell ref="FG99:FN99"/>
    <mergeCell ref="A95:H95"/>
    <mergeCell ref="A91:H91"/>
    <mergeCell ref="A85:H85"/>
    <mergeCell ref="A83:H83"/>
    <mergeCell ref="HK99:HR99"/>
    <mergeCell ref="HS99:HZ99"/>
    <mergeCell ref="FO99:FV99"/>
    <mergeCell ref="FW99:GD99"/>
    <mergeCell ref="GE99:GL99"/>
    <mergeCell ref="GM99:GT99"/>
  </mergeCells>
  <printOptions horizontalCentered="1" verticalCentered="1"/>
  <pageMargins left="0.229166666666667" right="0.25" top="0.02875" bottom="0.567708333333333" header="0.3" footer="0.3"/>
  <pageSetup fitToHeight="1" fitToWidth="1" orientation="portrait" scale="34" r:id="rId2"/>
  <headerFooter>
    <oddFooter>&amp;CCumulative Zika suspected and confirmed cases reported by countries and territories in the Americas, 2015-2017. PAHO/WHO</oddFooter>
  </headerFooter>
  <rowBreaks count="1" manualBreakCount="1">
    <brk id="111" max="255" man="1"/>
  </rowBreak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Organización Panamericana de la Salud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Red</dc:creator>
  <cp:keywords/>
  <dc:description/>
  <cp:lastModifiedBy>Ariyarajah,  Archchun (WDC)</cp:lastModifiedBy>
  <cp:lastPrinted>2017-03-10T14:18:24Z</cp:lastPrinted>
  <dcterms:created xsi:type="dcterms:W3CDTF">2006-07-28T15:16:25Z</dcterms:created>
  <dcterms:modified xsi:type="dcterms:W3CDTF">2017-03-10T14:20:05Z</dcterms:modified>
  <cp:category/>
  <cp:version/>
  <cp:contentType/>
  <cp:contentStatus/>
</cp:coreProperties>
</file>