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75" yWindow="735" windowWidth="5340" windowHeight="7650" activeTab="0"/>
  </bookViews>
  <sheets>
    <sheet name="2015 ENG" sheetId="1" r:id="rId1"/>
  </sheets>
  <definedNames>
    <definedName name="_xlnm.Print_Area" localSheetId="0">'2015 ENG'!$A$1:$H$110</definedName>
  </definedNames>
  <calcPr fullCalcOnLoad="1"/>
</workbook>
</file>

<file path=xl/sharedStrings.xml><?xml version="1.0" encoding="utf-8"?>
<sst xmlns="http://schemas.openxmlformats.org/spreadsheetml/2006/main" count="142" uniqueCount="118">
  <si>
    <t xml:space="preserve"> </t>
  </si>
  <si>
    <t>TOTAL</t>
  </si>
  <si>
    <t xml:space="preserve">                                            </t>
  </si>
  <si>
    <t xml:space="preserve">Subtotal </t>
  </si>
  <si>
    <t>Guyana</t>
  </si>
  <si>
    <t>Non-Latin Caribbean</t>
  </si>
  <si>
    <t>Cayman Islands</t>
  </si>
  <si>
    <t>Curacao</t>
  </si>
  <si>
    <t>Dominica</t>
  </si>
  <si>
    <t>Saint Lucia</t>
  </si>
  <si>
    <t xml:space="preserve">Country/Territory </t>
  </si>
  <si>
    <t>Saint Kitts and Nevis</t>
  </si>
  <si>
    <t>Saint Vincent and the Grenadines</t>
  </si>
  <si>
    <t>Antigua and Barbuda</t>
  </si>
  <si>
    <t>Trinidad and Tobago</t>
  </si>
  <si>
    <t>Confirmed</t>
  </si>
  <si>
    <t xml:space="preserve">Suspected </t>
  </si>
  <si>
    <t>Chile</t>
  </si>
  <si>
    <t xml:space="preserve">Bermuda </t>
  </si>
  <si>
    <t xml:space="preserve">Imported cases </t>
  </si>
  <si>
    <t>Turks and Caicos Islands</t>
  </si>
  <si>
    <t>Bahamas</t>
  </si>
  <si>
    <t xml:space="preserve">Montserrat </t>
  </si>
  <si>
    <t>Honduras</t>
  </si>
  <si>
    <t>Costa Rica</t>
  </si>
  <si>
    <t>Suriname</t>
  </si>
  <si>
    <t>Nicaragua</t>
  </si>
  <si>
    <t>Uruguay</t>
  </si>
  <si>
    <t>Latin Caribbean</t>
  </si>
  <si>
    <t>Population</t>
  </si>
  <si>
    <r>
      <rPr>
        <b/>
        <u val="single"/>
        <sz val="10"/>
        <rFont val="Segoe UI"/>
        <family val="2"/>
      </rPr>
      <t xml:space="preserve">Report Production: </t>
    </r>
    <r>
      <rPr>
        <sz val="10"/>
        <rFont val="Segoe UI"/>
        <family val="2"/>
      </rPr>
      <t xml:space="preserve">PAHO/WHO AD CHA IR ARO </t>
    </r>
  </si>
  <si>
    <t>Central American Ishtmus</t>
  </si>
  <si>
    <t>Andean Area</t>
  </si>
  <si>
    <t>Virgin Islands (UK)</t>
  </si>
  <si>
    <t>Virgin Islands (US)</t>
  </si>
  <si>
    <r>
      <rPr>
        <vertAlign val="superscript"/>
        <sz val="10"/>
        <rFont val="Segoe UI"/>
        <family val="2"/>
      </rPr>
      <t>b</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</si>
  <si>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t>Southern Cone</t>
  </si>
  <si>
    <r>
      <t>Incidence Rate</t>
    </r>
    <r>
      <rPr>
        <b/>
        <vertAlign val="superscript"/>
        <sz val="10"/>
        <color indexed="9"/>
        <rFont val="Segoe UI"/>
        <family val="2"/>
      </rPr>
      <t>b</t>
    </r>
  </si>
  <si>
    <r>
      <rPr>
        <vertAlign val="superscript"/>
        <sz val="10"/>
        <rFont val="Segoe UI"/>
        <family val="2"/>
      </rPr>
      <t>a</t>
    </r>
    <r>
      <rPr>
        <sz val="10"/>
        <rFont val="Segoe UI"/>
        <family val="2"/>
      </rPr>
      <t xml:space="preserve">PAHO/WHO Case definitions for suspected and confirmed Zika cases is available at: http://www.paho.org/hq/index.php?option=com_content&amp;view=article&amp;id=11117&amp;Itemid=41532&amp;lang=en </t>
    </r>
  </si>
  <si>
    <t>Latin America</t>
  </si>
  <si>
    <t>Latin America and the Caribbean</t>
  </si>
  <si>
    <t>North America</t>
  </si>
  <si>
    <r>
      <rPr>
        <vertAlign val="superscript"/>
        <sz val="10"/>
        <rFont val="Segoe UI"/>
        <family val="2"/>
      </rPr>
      <t xml:space="preserve">b </t>
    </r>
    <r>
      <rPr>
        <sz val="10"/>
        <rFont val="Segoe UI"/>
        <family val="2"/>
      </rPr>
      <t xml:space="preserve">Incidence rate (autochthonous suspected + autochthonous confirmed) / 100,000 pop. </t>
    </r>
  </si>
  <si>
    <t>Cumulative cases</t>
  </si>
  <si>
    <r>
      <rPr>
        <vertAlign val="superscript"/>
        <sz val="10"/>
        <rFont val="Segoe UI"/>
        <family val="2"/>
      </rPr>
      <t xml:space="preserve">c </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</si>
  <si>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r>
      <t>Deaths among                Zika cases</t>
    </r>
    <r>
      <rPr>
        <b/>
        <vertAlign val="superscript"/>
        <sz val="10"/>
        <color indexed="9"/>
        <rFont val="Segoe UI"/>
        <family val="2"/>
      </rPr>
      <t>c</t>
    </r>
  </si>
  <si>
    <r>
      <t>Autochthonous cases</t>
    </r>
    <r>
      <rPr>
        <b/>
        <vertAlign val="superscript"/>
        <sz val="10"/>
        <color indexed="9"/>
        <rFont val="Segoe UI"/>
        <family val="2"/>
      </rPr>
      <t>a</t>
    </r>
  </si>
  <si>
    <t>Zika cases and congenital syndrome associated with Zika virus</t>
  </si>
  <si>
    <r>
      <rPr>
        <vertAlign val="superscript"/>
        <sz val="10"/>
        <rFont val="Segoe UI"/>
        <family val="2"/>
      </rPr>
      <t>d</t>
    </r>
    <r>
      <rPr>
        <sz val="10"/>
        <rFont val="Segoe UI"/>
        <family val="2"/>
      </rPr>
      <t xml:space="preserve">Confirmed congenital syndrome associated with Zika virus infection case definition: Live newborn who meets the criteria for a suspected case of congenital syndrome associated with Zika virus AND Zika virus infection was detected in specimens of the newborn, regardless of detection of other pathogens. Case definitions for congenital syndrome associated with Zika virus infection is available at: http://www.paho.org/hq/index.php?option=com_content&amp;view=article&amp;id=11117&amp;Itemid=41532&amp;lang=en </t>
    </r>
  </si>
  <si>
    <t>Suspected</t>
  </si>
  <si>
    <t>Probable</t>
  </si>
  <si>
    <t>Congenital</t>
  </si>
  <si>
    <t>GBS</t>
  </si>
  <si>
    <r>
      <t>NOTES:</t>
    </r>
    <r>
      <rPr>
        <sz val="10"/>
        <rFont val="Segoe UI"/>
        <family val="2"/>
      </rPr>
      <t xml:space="preserve"> Data is shared in an effort to transparently disseminate available information reported by Member States. Any subsequent interpretation and analysis of this data should consider differences in surveillance systems and reporting requirements. Information may change as Member States review and integrate retrospective data.</t>
    </r>
  </si>
  <si>
    <t>Total</t>
  </si>
  <si>
    <t>Canada</t>
  </si>
  <si>
    <r>
      <t>1</t>
    </r>
    <r>
      <rPr>
        <sz val="10"/>
        <rFont val="Segoe UI"/>
        <family val="2"/>
      </rPr>
      <t xml:space="preserve"> Confirmed cases in the United States of America includes one laboratory acquired case. Available at: http://www.cdc.gov/zika/geo/united-states.html</t>
    </r>
  </si>
  <si>
    <r>
      <t>United States of America</t>
    </r>
    <r>
      <rPr>
        <b/>
        <vertAlign val="superscript"/>
        <sz val="10"/>
        <rFont val="Segoe UI"/>
        <family val="2"/>
      </rPr>
      <t>1</t>
    </r>
  </si>
  <si>
    <t>reported by countries and territories in the Americas, 2015 - 2017</t>
  </si>
  <si>
    <r>
      <t>SOURCE:</t>
    </r>
    <r>
      <rPr>
        <b/>
        <sz val="10"/>
        <rFont val="Segoe UI"/>
        <family val="2"/>
      </rPr>
      <t xml:space="preserve"> </t>
    </r>
    <r>
      <rPr>
        <sz val="10"/>
        <rFont val="Segoe UI"/>
        <family val="2"/>
      </rPr>
      <t>Cases reported by the IHR National Focal Points to the WHO IHR Regional Contact Point for the Americas and through the Ministry of Health websites, 2016-17</t>
    </r>
  </si>
  <si>
    <t>Cuba</t>
  </si>
  <si>
    <t>Anguilla</t>
  </si>
  <si>
    <r>
      <t>Confirmed congenital syndrome associated with Zika virus infection</t>
    </r>
    <r>
      <rPr>
        <b/>
        <vertAlign val="superscript"/>
        <sz val="10"/>
        <color indexed="9"/>
        <rFont val="Segoe UI"/>
        <family val="2"/>
      </rPr>
      <t>d</t>
    </r>
  </si>
  <si>
    <r>
      <t>X 1000</t>
    </r>
    <r>
      <rPr>
        <b/>
        <vertAlign val="superscript"/>
        <sz val="10"/>
        <color indexed="9"/>
        <rFont val="Segoe UI"/>
        <family val="2"/>
      </rPr>
      <t>e,f</t>
    </r>
  </si>
  <si>
    <r>
      <rPr>
        <vertAlign val="superscript"/>
        <sz val="10"/>
        <rFont val="Segoe UI"/>
        <family val="2"/>
      </rPr>
      <t xml:space="preserve">e </t>
    </r>
    <r>
      <rPr>
        <sz val="10"/>
        <rFont val="Segoe UI"/>
        <family val="2"/>
      </rPr>
      <t>Population Division of the Department of Economic and Social Affairs of the United Nations Secretariat, World Population Prospects: The 2015 Revision, http://esa.un.org/unpd/wpp/index.htm, July 2015. Processed and revised by PAHO. Population by Sex and Age range for Countries and Territories of Americas 2017.  http://www.paho.org/data/index.php/en/indicators/demographics-core/106-cat-data-en/336-poblacion-reg-en.html?showall=&amp;limitstart Accessed on January 26, 2017.
International Programs Center, Population Division, U.S. Census Bureau. IDB Release Date: December 2013. 
http://www.paho.org/data/index.php/en/indicators/demographics-core/106-cat-data-en/336-poblacion-reg-en.html?showall=&amp;limitstart Accessed on January 26, 2017.
Population source for Saint Barthelemy and Saint Martin available for 2016 (updated 31 December 2016) available at: Journal official de la République Francaise. https://www.legifrance.gouv.fr/jo_pdf.do?id=JORFTEXT000033748679  Accessed on January 26, 2017.
Population source for Bonaire, Sint Eustatius and Saba  for 2015 (updated 29 November 2016) available at: Caribisch Nederland; bevolkingsontwikkeling, geboorte, sterfte, migratie - 29 November 2016  http://statline.cbs.nl/StatWeb/publication/?DM=SLNL&amp;PA=80539ned&amp;D1=0-1,9-10&amp;D2=a&amp;D3=a&amp;HDR=T&amp;STB=G1,G2&amp;CHARTTYPE=1&amp;VW=T Accessed on January 26, 2017.</t>
    </r>
  </si>
  <si>
    <r>
      <rPr>
        <vertAlign val="superscript"/>
        <sz val="10"/>
        <rFont val="Segoe UI"/>
        <family val="2"/>
      </rPr>
      <t>f</t>
    </r>
    <r>
      <rPr>
        <sz val="10"/>
        <rFont val="Segoe UI"/>
        <family val="2"/>
      </rPr>
      <t xml:space="preserve"> For countries and territories which reported their first Zika case in 2015, the population is based on the average between 2015-2017. For countries and territories which reported their first Zika case in 2016, the population is based on the average between 2016-2017. For countries and territories which did not report Zika cases between 2015-2017, the population is based on the average between 2015-2017.</t>
    </r>
  </si>
  <si>
    <r>
      <t>Mexico</t>
    </r>
    <r>
      <rPr>
        <b/>
        <vertAlign val="superscript"/>
        <sz val="10"/>
        <rFont val="Segoe UI"/>
        <family val="2"/>
      </rPr>
      <t>2</t>
    </r>
  </si>
  <si>
    <r>
      <t xml:space="preserve">2 </t>
    </r>
    <r>
      <rPr>
        <sz val="10"/>
        <rFont val="Segoe UI"/>
        <family val="2"/>
      </rPr>
      <t>http://www.gob.mx/salud/prensa/050-primer-caso-de-microcefalia-asociado-con-zika</t>
    </r>
  </si>
  <si>
    <t xml:space="preserve">    Data as of 11 May 2017 2:00 PM EST</t>
  </si>
  <si>
    <r>
      <rPr>
        <b/>
        <u val="single"/>
        <sz val="10"/>
        <rFont val="Segoe UI"/>
        <family val="2"/>
      </rPr>
      <t xml:space="preserve">Suggested citation: </t>
    </r>
    <r>
      <rPr>
        <sz val="10"/>
        <rFont val="Segoe UI"/>
        <family val="2"/>
      </rPr>
      <t xml:space="preserve">Pan American Health Organization / World Health Organization. Zika suspected and confirmed cases reported by countries and territories in the Americas Cumulative cases, 2015-2017. Updated as of 11 May 2017. Washington, D.C.: PAHO/WHO; 2017; </t>
    </r>
    <r>
      <rPr>
        <b/>
        <sz val="10"/>
        <rFont val="Segoe UI"/>
        <family val="2"/>
      </rPr>
      <t>Pan American Health Organization • www.paho.org • © PAHO/WHO, 2017</t>
    </r>
  </si>
  <si>
    <r>
      <t>Belize</t>
    </r>
    <r>
      <rPr>
        <b/>
        <vertAlign val="superscript"/>
        <sz val="10"/>
        <rFont val="Segoe UI"/>
        <family val="2"/>
      </rPr>
      <t>3</t>
    </r>
  </si>
  <si>
    <r>
      <t>El Salvador</t>
    </r>
    <r>
      <rPr>
        <b/>
        <vertAlign val="superscript"/>
        <sz val="10"/>
        <rFont val="Segoe UI"/>
        <family val="2"/>
      </rPr>
      <t>4</t>
    </r>
  </si>
  <si>
    <r>
      <t>Guatemala</t>
    </r>
    <r>
      <rPr>
        <b/>
        <vertAlign val="superscript"/>
        <sz val="10"/>
        <rFont val="Segoe UI"/>
        <family val="2"/>
      </rPr>
      <t>5</t>
    </r>
  </si>
  <si>
    <r>
      <t>Panama</t>
    </r>
    <r>
      <rPr>
        <b/>
        <vertAlign val="superscript"/>
        <sz val="10"/>
        <rFont val="Segoe UI"/>
        <family val="2"/>
      </rPr>
      <t>6</t>
    </r>
  </si>
  <si>
    <r>
      <t>Dominican Republic</t>
    </r>
    <r>
      <rPr>
        <b/>
        <vertAlign val="superscript"/>
        <sz val="10"/>
        <rFont val="Segoe UI"/>
        <family val="2"/>
      </rPr>
      <t>7</t>
    </r>
  </si>
  <si>
    <r>
      <t>French Guiana</t>
    </r>
    <r>
      <rPr>
        <b/>
        <vertAlign val="superscript"/>
        <sz val="10"/>
        <rFont val="Segoe UI"/>
        <family val="2"/>
      </rPr>
      <t>8</t>
    </r>
  </si>
  <si>
    <r>
      <t>Guadeloupe</t>
    </r>
    <r>
      <rPr>
        <b/>
        <vertAlign val="superscript"/>
        <sz val="10"/>
        <rFont val="Segoe UI"/>
        <family val="2"/>
      </rPr>
      <t>8</t>
    </r>
  </si>
  <si>
    <r>
      <t>Haiti</t>
    </r>
    <r>
      <rPr>
        <b/>
        <vertAlign val="superscript"/>
        <sz val="10"/>
        <rFont val="Segoe UI"/>
        <family val="2"/>
      </rPr>
      <t>9</t>
    </r>
  </si>
  <si>
    <r>
      <t>Martinique</t>
    </r>
    <r>
      <rPr>
        <b/>
        <vertAlign val="superscript"/>
        <sz val="10"/>
        <rFont val="Segoe UI"/>
        <family val="2"/>
      </rPr>
      <t>8</t>
    </r>
  </si>
  <si>
    <r>
      <t>Puerto Rico</t>
    </r>
    <r>
      <rPr>
        <b/>
        <vertAlign val="superscript"/>
        <sz val="10"/>
        <rFont val="Segoe UI"/>
        <family val="2"/>
      </rPr>
      <t>10</t>
    </r>
  </si>
  <si>
    <r>
      <t>Saint Barthelemy</t>
    </r>
    <r>
      <rPr>
        <b/>
        <vertAlign val="superscript"/>
        <sz val="10"/>
        <rFont val="Segoe UI"/>
        <family val="2"/>
      </rPr>
      <t>8</t>
    </r>
  </si>
  <si>
    <r>
      <t>Saint Martin</t>
    </r>
    <r>
      <rPr>
        <b/>
        <vertAlign val="superscript"/>
        <sz val="10"/>
        <rFont val="Segoe UI"/>
        <family val="2"/>
      </rPr>
      <t>8</t>
    </r>
  </si>
  <si>
    <r>
      <t>Bolivia (Plurinational State of)</t>
    </r>
    <r>
      <rPr>
        <b/>
        <vertAlign val="superscript"/>
        <sz val="10"/>
        <rFont val="Segoe UI"/>
        <family val="2"/>
      </rPr>
      <t>11</t>
    </r>
  </si>
  <si>
    <r>
      <t>Colombia</t>
    </r>
    <r>
      <rPr>
        <b/>
        <vertAlign val="superscript"/>
        <sz val="10"/>
        <rFont val="Segoe UI"/>
        <family val="2"/>
      </rPr>
      <t>12</t>
    </r>
  </si>
  <si>
    <r>
      <t>Ecuador</t>
    </r>
    <r>
      <rPr>
        <b/>
        <vertAlign val="superscript"/>
        <sz val="10"/>
        <rFont val="Segoe UI"/>
        <family val="2"/>
      </rPr>
      <t>13</t>
    </r>
  </si>
  <si>
    <r>
      <t>Peru</t>
    </r>
    <r>
      <rPr>
        <b/>
        <vertAlign val="superscript"/>
        <sz val="10"/>
        <rFont val="Segoe UI"/>
        <family val="2"/>
      </rPr>
      <t>14</t>
    </r>
  </si>
  <si>
    <r>
      <t>Venezuela (Bolivarian Republic of)</t>
    </r>
    <r>
      <rPr>
        <b/>
        <vertAlign val="superscript"/>
        <sz val="10"/>
        <rFont val="Segoe UI"/>
        <family val="2"/>
      </rPr>
      <t>15</t>
    </r>
  </si>
  <si>
    <r>
      <t>Brazil</t>
    </r>
    <r>
      <rPr>
        <b/>
        <vertAlign val="superscript"/>
        <sz val="10"/>
        <rFont val="Segoe UI"/>
        <family val="2"/>
      </rPr>
      <t>16</t>
    </r>
  </si>
  <si>
    <r>
      <t>Argentina</t>
    </r>
    <r>
      <rPr>
        <b/>
        <vertAlign val="superscript"/>
        <sz val="10"/>
        <rFont val="Segoe UI"/>
        <family val="2"/>
      </rPr>
      <t>17</t>
    </r>
  </si>
  <si>
    <r>
      <t>Paraguay</t>
    </r>
    <r>
      <rPr>
        <b/>
        <vertAlign val="superscript"/>
        <sz val="10"/>
        <rFont val="Segoe UI"/>
        <family val="2"/>
      </rPr>
      <t>18</t>
    </r>
  </si>
  <si>
    <r>
      <t>Aruba</t>
    </r>
    <r>
      <rPr>
        <b/>
        <vertAlign val="superscript"/>
        <sz val="10"/>
        <rFont val="Segoe UI"/>
        <family val="2"/>
      </rPr>
      <t>19</t>
    </r>
  </si>
  <si>
    <r>
      <t>Barbados</t>
    </r>
    <r>
      <rPr>
        <b/>
        <vertAlign val="superscript"/>
        <sz val="10"/>
        <rFont val="Segoe UI"/>
        <family val="2"/>
      </rPr>
      <t>20</t>
    </r>
  </si>
  <si>
    <r>
      <t>Bonaire, St Eustatius and Saba</t>
    </r>
    <r>
      <rPr>
        <b/>
        <vertAlign val="superscript"/>
        <sz val="10"/>
        <rFont val="Segoe UI"/>
        <family val="2"/>
      </rPr>
      <t>21</t>
    </r>
  </si>
  <si>
    <r>
      <t>Grenada</t>
    </r>
    <r>
      <rPr>
        <b/>
        <vertAlign val="superscript"/>
        <sz val="10"/>
        <rFont val="Segoe UI"/>
        <family val="2"/>
      </rPr>
      <t>22</t>
    </r>
  </si>
  <si>
    <r>
      <t>Jamaica</t>
    </r>
    <r>
      <rPr>
        <b/>
        <vertAlign val="superscript"/>
        <sz val="10"/>
        <rFont val="Segoe UI"/>
        <family val="2"/>
      </rPr>
      <t>23</t>
    </r>
  </si>
  <si>
    <r>
      <t>Sint Maarten (Dutch part)</t>
    </r>
    <r>
      <rPr>
        <b/>
        <vertAlign val="superscript"/>
        <sz val="10"/>
        <rFont val="Segoe UI"/>
        <family val="2"/>
      </rPr>
      <t>24</t>
    </r>
  </si>
  <si>
    <r>
      <rPr>
        <vertAlign val="superscript"/>
        <sz val="10"/>
        <rFont val="Segoe UI"/>
        <family val="2"/>
      </rPr>
      <t>4</t>
    </r>
    <r>
      <rPr>
        <sz val="10"/>
        <rFont val="Segoe UI"/>
        <family val="2"/>
      </rPr>
      <t xml:space="preserve"> After retrospective review, laboratory-confirmed cases was adjusted by the El Salvador IHR National Focal Point as of 25 August 2016.
As of 17 March 2017, the number of suspected cases decreased based on the modification by the El Salvador Ministry of Health</t>
    </r>
  </si>
  <si>
    <r>
      <rPr>
        <vertAlign val="superscript"/>
        <sz val="10"/>
        <rFont val="Segoe UI"/>
        <family val="2"/>
      </rPr>
      <t xml:space="preserve">5 </t>
    </r>
    <r>
      <rPr>
        <sz val="10"/>
        <rFont val="Segoe UI"/>
        <family val="2"/>
      </rPr>
      <t>http://www.mspas.gob.gt/index.php/en/que-es-zika.html</t>
    </r>
  </si>
  <si>
    <r>
      <rPr>
        <vertAlign val="superscript"/>
        <sz val="10"/>
        <rFont val="Segoe UI"/>
        <family val="2"/>
      </rPr>
      <t>6</t>
    </r>
    <r>
      <rPr>
        <sz val="10"/>
        <rFont val="Segoe UI"/>
        <family val="2"/>
      </rPr>
      <t xml:space="preserve"> After retrospective review, laboratory-confirmed cases were re-classified as imported cases by the Panama Ministry of Health as of 25 August 2016. </t>
    </r>
  </si>
  <si>
    <r>
      <rPr>
        <vertAlign val="superscript"/>
        <sz val="10"/>
        <rFont val="Segoe UI"/>
        <family val="2"/>
      </rPr>
      <t xml:space="preserve">7 </t>
    </r>
    <r>
      <rPr>
        <sz val="10"/>
        <rFont val="Segoe UI"/>
        <family val="2"/>
      </rPr>
      <t>As of 7 March 2017, the number of confirmed congenital syndrome associated with Zika virus infection cases has decreased from 59 to 54, based on clinical review and later modifications done by the Dominican Republic Ministry of Public Health.
 http://digepisalud.gob.do/docs/Boletines%20epidemiol%C3%B3gicos/Boletines%20semanales/2017/Bolet%C3%ADn%20Semanal%2003-2017.pdf</t>
    </r>
  </si>
  <si>
    <r>
      <rPr>
        <vertAlign val="superscript"/>
        <sz val="10"/>
        <rFont val="Segoe UI"/>
        <family val="2"/>
      </rPr>
      <t>8</t>
    </r>
    <r>
      <rPr>
        <sz val="10"/>
        <rFont val="Segoe UI"/>
        <family val="2"/>
      </rPr>
      <t xml:space="preserve"> Per the Cire Antilles Guyane Bulletin the epidemiological situation is classified in four level phases: Level 1 absence of autochthonous circulation; Level 2 initial autochthonous transmission; Level 3 epidemic; Level 4 end of epidemic and results. In the instance that a territory reaches Level 3, the data on all confirmed cases is no longer included in the epidemiological bulletin. Martinique was classified as Level 3 since 20 January 2016. Parts of French Guiana were classified as Level 3 on 22 January 2016 and 1 April 2016. Guadeloupe was classified as Level 3 since 28 April 2016.</t>
    </r>
  </si>
  <si>
    <r>
      <t xml:space="preserve">9 </t>
    </r>
    <r>
      <rPr>
        <sz val="10"/>
        <rFont val="Segoe UI"/>
        <family val="2"/>
      </rPr>
      <t>On 17 February 2017, in a joint publication in the U.S. Centers for Disease Control and Prevention (CDC)  Morbidity and Mortality Weekly Report (MMWR) between the National Laboratory of Public Health of Haiti, Directorate of Epidemiology, Laboratory and Research of Haiti, the U.S. CDC in Haiti and Tanzania, the Division of Global Health Protection of the U.S. CDC, and the National Malaria Control Program of Haiti, a total of 3,017 suspected cases and 19 confirmed cases of Zika were reported between 12 October 2015 and 10 September 2016.</t>
    </r>
  </si>
  <si>
    <r>
      <rPr>
        <vertAlign val="superscript"/>
        <sz val="10"/>
        <rFont val="Segoe UI"/>
        <family val="2"/>
      </rPr>
      <t>10</t>
    </r>
    <r>
      <rPr>
        <sz val="10"/>
        <rFont val="Segoe UI"/>
        <family val="2"/>
      </rPr>
      <t xml:space="preserve"> On 20 January 2017, the number of confirmed cases were changed from 37,488 to 37,417 based on the modification by the Puerto Rico Department of Health.</t>
    </r>
  </si>
  <si>
    <r>
      <rPr>
        <vertAlign val="superscript"/>
        <sz val="10"/>
        <rFont val="Segoe UI"/>
        <family val="2"/>
      </rPr>
      <t>11</t>
    </r>
    <r>
      <rPr>
        <sz val="10"/>
        <rFont val="Segoe UI"/>
        <family val="2"/>
      </rPr>
      <t xml:space="preserve"> As of 31 March 2017, the number of confirmed and suspected cases increased based on the update by the Bolivia Ministry of Health</t>
    </r>
  </si>
  <si>
    <r>
      <t xml:space="preserve">12 </t>
    </r>
    <r>
      <rPr>
        <sz val="10"/>
        <rFont val="Segoe UI"/>
        <family val="2"/>
      </rPr>
      <t>On 9 December a joint publication between the National Institute of Health of Colombia, the US-CDC National Center on Birth Defects and Developmental Disabilities and the Colombia Ministry of Health reported that between 31 January and 12 November 2016, a total of 147 microcephaly cases in fetus and infants had laboratory evidence of Zika virus infection by real-time reverse transcription–polymerase chain reaction (rRT-PCR) or immunohistochemistry.</t>
    </r>
  </si>
  <si>
    <r>
      <rPr>
        <vertAlign val="superscript"/>
        <sz val="10"/>
        <rFont val="Segoe UI"/>
        <family val="2"/>
      </rPr>
      <t>14</t>
    </r>
    <r>
      <rPr>
        <sz val="10"/>
        <rFont val="Segoe UI"/>
        <family val="2"/>
      </rPr>
      <t xml:space="preserve"> http://www.dge.gob.pe/portal/index.php?option=com_content&amp;view=article&amp;id=14&amp;Itemid=154
On 26 April 2017, the Peru Ministry of Health notified 3,654 suspected and confirmed cases distributed between epidemiological week (EW) 1 and 16 of 2017, of which 2,467 suspected and confirmed cases correspond to newly notified cases between EW 13 and 16 of 2017.</t>
    </r>
  </si>
  <si>
    <r>
      <rPr>
        <vertAlign val="superscript"/>
        <sz val="10"/>
        <rFont val="Segoe UI"/>
        <family val="2"/>
      </rPr>
      <t>15</t>
    </r>
    <r>
      <rPr>
        <sz val="10"/>
        <rFont val="Segoe UI"/>
        <family val="2"/>
      </rPr>
      <t xml:space="preserve"> After retrospective review, laboratory-confirmed cases was adjusted by the Venezuela (Bolivarian Republic of) IHR National Focal Point as of 25 August 2016.</t>
    </r>
  </si>
  <si>
    <r>
      <rPr>
        <vertAlign val="superscript"/>
        <sz val="10"/>
        <rFont val="Segoe UI"/>
        <family val="2"/>
      </rPr>
      <t xml:space="preserve">16 </t>
    </r>
    <r>
      <rPr>
        <sz val="10"/>
        <rFont val="Segoe UI"/>
        <family val="2"/>
      </rPr>
      <t>Brazil Ministry of Health case definition for confirmed cases of congenital syndrome associated with Zika virus infection includes confirmed and probable cases per PAHO's case definition. As of EW 14 of 2017, 863 cases were confirmed for Zika virus by laboratory criteria.                                                                                                                                              
As of 11 November, suspected Zika cases were adjusted by the Brazil Ministry of Public Health after retrospective review.</t>
    </r>
  </si>
  <si>
    <r>
      <rPr>
        <vertAlign val="superscript"/>
        <sz val="10"/>
        <rFont val="Segoe UI"/>
        <family val="2"/>
      </rPr>
      <t>18</t>
    </r>
    <r>
      <rPr>
        <sz val="10"/>
        <rFont val="Segoe UI"/>
        <family val="2"/>
      </rPr>
      <t>As of 23 March 2017, the number of suspected cases decreased based on the modification by the Paraguay Ministry of Health</t>
    </r>
  </si>
  <si>
    <r>
      <rPr>
        <vertAlign val="superscript"/>
        <sz val="10"/>
        <rFont val="Segoe UI"/>
        <family val="2"/>
      </rPr>
      <t xml:space="preserve">19 </t>
    </r>
    <r>
      <rPr>
        <sz val="10"/>
        <rFont val="Segoe UI"/>
        <family val="2"/>
      </rPr>
      <t>In the previous Zika update from the Netherlands Ministry of Health, Welfare and Sport on 13 February 2017, a total of 880 suspected and 34 confirmed cases were notified to PAHO / WHO (EW 1 of 2016 to EW 5 of 2017). On 26 April 2017, the Netherlands Ministry of Health, Welfare and Sport notified 1,208 suspected and 468 confirmed cases of Zika to PAHO/WHO occurred between EW 1 of 2016 to EW 14 of 2017, of which 417 suspected and 436 confirmed cases correspond to newly notified cases between EW 1 and 14 of 2017.</t>
    </r>
  </si>
  <si>
    <r>
      <rPr>
        <vertAlign val="superscript"/>
        <sz val="10"/>
        <rFont val="Segoe UI"/>
        <family val="2"/>
      </rPr>
      <t>20</t>
    </r>
    <r>
      <rPr>
        <sz val="10"/>
        <rFont val="Segoe UI"/>
        <family val="2"/>
      </rPr>
      <t xml:space="preserve"> In the previous Zika update from the Barbados Ministry of Health on 16 December 2016, a total of 699 suspected and 46 confirmed cases were notified to PAHO / WHO (EW 1 of 2016 to EW 49 of 2016). On 27 April 2017, the Barbados Ministry of Health notified 705 suspected and 150 confirmed cases of Zika to PAHO/WHO occurred between EW 1 of 2016 to EW 13 of 2017. Of the 150 confirmed cases, 3 happened in 2015, 144 in 2016 and 3 in 2017. </t>
    </r>
  </si>
  <si>
    <r>
      <rPr>
        <vertAlign val="superscript"/>
        <sz val="10"/>
        <rFont val="Segoe UI"/>
        <family val="2"/>
      </rPr>
      <t>21</t>
    </r>
    <r>
      <rPr>
        <sz val="10"/>
        <rFont val="Segoe UI"/>
        <family val="2"/>
      </rPr>
      <t xml:space="preserve"> In the previous Zika update from the Netherlands Ministry of Health, Welfare and Sport on 13 February 2017, a total of 343 confirmed cases were notified to PAHO / WHO (EW 1 of 2016 to EW 2 of 2017). On 26 April 2017, the Netherlands Ministry of Health, Welfare and Sport notified 235 suspected and 381 confirmed cases of Zika to PAHO/WHO occurred between EW 1 of 2016 to EW 16 of 2017. The data provided herein is the sum of confirmed cases reported for Bonaire (330), Sint Eustatius (27) and Saba (25).</t>
    </r>
  </si>
  <si>
    <r>
      <rPr>
        <vertAlign val="superscript"/>
        <sz val="10"/>
        <rFont val="Segoe UI"/>
        <family val="2"/>
      </rPr>
      <t xml:space="preserve">22 </t>
    </r>
    <r>
      <rPr>
        <sz val="10"/>
        <rFont val="Segoe UI"/>
        <family val="2"/>
      </rPr>
      <t>After retrospective review, suspected cases were adjusted by the Grenada Ministry of Health as of 13 October 2016</t>
    </r>
  </si>
  <si>
    <r>
      <t xml:space="preserve">23 </t>
    </r>
    <r>
      <rPr>
        <sz val="10"/>
        <rFont val="Segoe UI"/>
        <family val="2"/>
      </rPr>
      <t>In the previous Zika update from the Jamaica Ministry of Health (MoH) on 27 January 2017, a total of 7,371 suspected cases were notified to PAHO / WHO (EW 16 of 2015 to EW 2 of 2017). On 9 April 2017, the Jamaica MoH notified 7,655 suspected cases of Zika to PAHO/WHO occurred between EW 16 of 2015 to EW 10 of 2017.</t>
    </r>
  </si>
  <si>
    <r>
      <rPr>
        <vertAlign val="superscript"/>
        <sz val="10"/>
        <rFont val="Segoe UI"/>
        <family val="2"/>
      </rPr>
      <t xml:space="preserve">24 </t>
    </r>
    <r>
      <rPr>
        <sz val="10"/>
        <rFont val="Segoe UI"/>
        <family val="2"/>
      </rPr>
      <t>Per information shared by the Netherlands IHR NFP to PAHO/WHO, the confirmed Zika cases was adjusted for Sint Maarten.</t>
    </r>
  </si>
  <si>
    <r>
      <rPr>
        <vertAlign val="superscript"/>
        <sz val="11"/>
        <rFont val="Calibri"/>
        <family val="2"/>
      </rPr>
      <t>3</t>
    </r>
    <r>
      <rPr>
        <sz val="11"/>
        <rFont val="Calibri"/>
        <family val="2"/>
      </rPr>
      <t xml:space="preserve"> In the previous Zika update from the Belize Ministry of Health on 18 January 2017, a total of 816 suspected and 73 confirmed cases were notified to PAHO/WHO (EW 2 of 2016 to EW 52 of 2016). On 8 May 2017, the Belize Ministry Health notified PAHO/WHO of 1,294 suspected cases and 206 confirmed cases distributed between epidemiological week (EW) 2 of 2016 and 18 of 2017, of which 472 suspected cases and 124 confirmed cases correspond to new cases notified between EW 1 and 18 of 2017.</t>
    </r>
  </si>
  <si>
    <r>
      <rPr>
        <vertAlign val="superscript"/>
        <sz val="10"/>
        <rFont val="Segoe UI"/>
        <family val="2"/>
      </rPr>
      <t>13</t>
    </r>
    <r>
      <rPr>
        <sz val="10"/>
        <rFont val="Segoe UI"/>
        <family val="2"/>
      </rPr>
      <t>On 5 May 2017, the Ecuador Ministry of Health notified PAHO/WHO of 3,972 suspected cases and 1,330 confirmed cases distributed between epidemiological week (EW) 52 of 2015 and 17 of 2017, of which 1,277 suspected cases and 450 confirmed cases correspond to new cases notified between EW 1 and 17 of 2017. On 10 April the Ecuador Ministry of Health notified the first two confirmed cases of congenital syndrome associated with Zika virus corresponding to EW 52 of 2016 and EW 4 of 2017.</t>
    </r>
  </si>
  <si>
    <r>
      <rPr>
        <vertAlign val="superscript"/>
        <sz val="10"/>
        <rFont val="Segoe UI"/>
        <family val="2"/>
      </rPr>
      <t>17</t>
    </r>
    <r>
      <rPr>
        <sz val="10"/>
        <rFont val="Segoe UI"/>
        <family val="2"/>
      </rPr>
      <t xml:space="preserve">On 8 May 2017, the Argentina Ministry of Health notified 869 suspected and 86 confirmed cases of Zika to PAHO/WHO which occurred between EW 1 of 2016 to EW 16 of 2017, of which 765 suspected and 60 confirmed cases correspond to newly notified cases between EW 1 and 16 of 2017. According to the Argentina Ministry of Health, suspected cases are cases that could not be excluded by laboratory-based Zika diagnosis in areas with confirmed viral circulation as part of the nonspecific acute febrile syndrome surveillance and the integrated diagnosis of arboviruses.
</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</si>
</sst>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
    <numFmt numFmtId="180" formatCode="_(* #,##0.0_);_(* \(#,##0.0\);_(* &quot;-&quot;??_);_(@_)"/>
    <numFmt numFmtId="181" formatCode="[$-409]dddd\,\ mmmm\ dd\,\ yyyy"/>
    <numFmt numFmtId="182" formatCode="m/d/yy;@"/>
    <numFmt numFmtId="183" formatCode="mm/dd/yy;@"/>
    <numFmt numFmtId="184" formatCode="_(* #,##0.00_);_(* \(#,##0.00\);_(* \-??_);_(@_)"/>
    <numFmt numFmtId="185" formatCode="[$-409]m/d/yy\ h:mm\ AM/PM;@"/>
    <numFmt numFmtId="186" formatCode="[$-409]h:mm:ss\ AM/PM"/>
  </numFmts>
  <fonts count="73">
    <font>
      <sz val="10"/>
      <name val="Arial"/>
      <family val="0"/>
    </font>
    <font>
      <sz val="11"/>
      <color indexed="8"/>
      <name val="Calibri"/>
      <family val="2"/>
    </font>
    <font>
      <sz val="12"/>
      <name val="Arial Narrow"/>
      <family val="2"/>
    </font>
    <font>
      <b/>
      <sz val="12"/>
      <color indexed="61"/>
      <name val="Arial Narrow"/>
      <family val="2"/>
    </font>
    <font>
      <b/>
      <sz val="12"/>
      <name val="Arial Narrow"/>
      <family val="2"/>
    </font>
    <font>
      <i/>
      <sz val="12"/>
      <name val="Arial Narrow"/>
      <family val="2"/>
    </font>
    <font>
      <sz val="8"/>
      <name val="Arial"/>
      <family val="2"/>
    </font>
    <font>
      <b/>
      <sz val="10"/>
      <name val="Segoe UI"/>
      <family val="2"/>
    </font>
    <font>
      <b/>
      <i/>
      <sz val="10"/>
      <name val="Segoe UI"/>
      <family val="2"/>
    </font>
    <font>
      <sz val="10"/>
      <name val="Segoe UI"/>
      <family val="2"/>
    </font>
    <font>
      <i/>
      <sz val="10"/>
      <name val="Segoe UI"/>
      <family val="2"/>
    </font>
    <font>
      <b/>
      <u val="single"/>
      <sz val="10"/>
      <name val="Segoe U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5"/>
      <color indexed="56"/>
      <name val="Calibri"/>
      <family val="2"/>
    </font>
    <font>
      <b/>
      <sz val="13"/>
      <color indexed="56"/>
      <name val="Calibri"/>
      <family val="2"/>
    </font>
    <font>
      <b/>
      <sz val="18"/>
      <color indexed="56"/>
      <name val="Cambria"/>
      <family val="2"/>
    </font>
    <font>
      <vertAlign val="superscript"/>
      <sz val="10"/>
      <name val="Segoe UI"/>
      <family val="2"/>
    </font>
    <font>
      <b/>
      <vertAlign val="superscript"/>
      <sz val="10"/>
      <color indexed="9"/>
      <name val="Segoe UI"/>
      <family val="2"/>
    </font>
    <font>
      <b/>
      <vertAlign val="superscript"/>
      <sz val="10"/>
      <name val="Segoe UI"/>
      <family val="2"/>
    </font>
    <font>
      <sz val="11"/>
      <name val="Calibri"/>
      <family val="2"/>
    </font>
    <font>
      <vertAlign val="superscript"/>
      <sz val="11"/>
      <name val="Calibri"/>
      <family val="2"/>
    </font>
    <font>
      <b/>
      <sz val="11"/>
      <color indexed="10"/>
      <name val="Calibri"/>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19"/>
      <name val="Calibri"/>
      <family val="2"/>
    </font>
    <font>
      <sz val="10"/>
      <color indexed="8"/>
      <name val="Arial"/>
      <family val="2"/>
    </font>
    <font>
      <b/>
      <sz val="18"/>
      <color indexed="62"/>
      <name val="Cambria"/>
      <family val="2"/>
    </font>
    <font>
      <b/>
      <sz val="10"/>
      <color indexed="9"/>
      <name val="Segoe UI"/>
      <family val="2"/>
    </font>
    <font>
      <b/>
      <i/>
      <sz val="10"/>
      <color indexed="9"/>
      <name val="Segoe UI"/>
      <family val="2"/>
    </font>
    <font>
      <b/>
      <sz val="11"/>
      <color indexed="9"/>
      <name val="Times New Roman"/>
      <family val="1"/>
    </font>
    <font>
      <b/>
      <sz val="16"/>
      <color indexed="9"/>
      <name val="Constantia"/>
      <family val="1"/>
    </font>
    <font>
      <b/>
      <sz val="16"/>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rgb="FF000000"/>
      <name val="Arial"/>
      <family val="2"/>
    </font>
    <font>
      <b/>
      <sz val="18"/>
      <color theme="3"/>
      <name val="Cambria"/>
      <family val="2"/>
    </font>
    <font>
      <b/>
      <sz val="11"/>
      <color theme="1"/>
      <name val="Calibri"/>
      <family val="2"/>
    </font>
    <font>
      <sz val="11"/>
      <color rgb="FFFF0000"/>
      <name val="Calibri"/>
      <family val="2"/>
    </font>
    <font>
      <b/>
      <sz val="10"/>
      <color theme="0"/>
      <name val="Segoe UI"/>
      <family val="2"/>
    </font>
    <font>
      <b/>
      <i/>
      <sz val="10"/>
      <color theme="0"/>
      <name val="Segoe UI"/>
      <family val="2"/>
    </font>
    <font>
      <b/>
      <sz val="11"/>
      <color theme="0"/>
      <name val="Times New Roman"/>
      <family val="1"/>
    </font>
    <font>
      <b/>
      <sz val="16"/>
      <color theme="0"/>
      <name val="Constantia"/>
      <family val="1"/>
    </font>
    <font>
      <b/>
      <sz val="16"/>
      <color rgb="FFFF0000"/>
      <name val="Arial Narrow"/>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theme="3" tint="-0.4999699890613556"/>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tint="-0.149959996342659"/>
      </left>
      <right style="thin">
        <color theme="0" tint="-0.149959996342659"/>
      </right>
      <top style="thin">
        <color theme="0" tint="-0.149959996342659"/>
      </top>
      <bottom style="thin">
        <color theme="0" tint="-0.149959996342659"/>
      </bottom>
    </border>
    <border>
      <left>
        <color indexed="63"/>
      </left>
      <right style="thin"/>
      <top>
        <color indexed="63"/>
      </top>
      <bottom style="medium"/>
    </border>
    <border>
      <left style="thin"/>
      <right>
        <color indexed="63"/>
      </right>
      <top style="medium"/>
      <bottom style="medium"/>
    </border>
    <border>
      <left>
        <color indexed="63"/>
      </left>
      <right>
        <color indexed="63"/>
      </right>
      <top style="thin">
        <color theme="0" tint="-0.149959996342659"/>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thin"/>
      <bottom style="thin"/>
    </border>
    <border>
      <left style="thin"/>
      <right style="thin"/>
      <top style="thin"/>
      <bottom style="thin"/>
    </border>
    <border>
      <left style="thin">
        <color theme="0" tint="-0.149959996342659"/>
      </left>
      <right style="medium"/>
      <top style="thin">
        <color theme="0" tint="-0.149959996342659"/>
      </top>
      <bottom>
        <color indexed="63"/>
      </bottom>
    </border>
    <border>
      <left style="thin">
        <color theme="0" tint="-0.149959996342659"/>
      </left>
      <right style="medium"/>
      <top>
        <color indexed="63"/>
      </top>
      <bottom style="thin">
        <color theme="0" tint="-0.149959996342659"/>
      </bottom>
    </border>
    <border>
      <left>
        <color indexed="63"/>
      </left>
      <right style="thin"/>
      <top>
        <color indexed="63"/>
      </top>
      <bottom>
        <color indexed="63"/>
      </bottom>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thin"/>
      <top style="thin"/>
      <bottom>
        <color indexed="63"/>
      </bottom>
    </border>
    <border>
      <left>
        <color indexed="63"/>
      </left>
      <right style="medium"/>
      <top style="thin"/>
      <bottom>
        <color indexed="63"/>
      </bottom>
    </border>
    <border>
      <left style="thin"/>
      <right style="thin"/>
      <top style="medium"/>
      <bottom style="thin"/>
    </border>
    <border>
      <left style="thin"/>
      <right style="thin"/>
      <top style="thin"/>
      <bottom>
        <color indexed="63"/>
      </bottom>
    </border>
    <border>
      <left style="thin"/>
      <right style="medium"/>
      <top>
        <color indexed="63"/>
      </top>
      <bottom style="thin"/>
    </border>
    <border>
      <left style="thin"/>
      <right style="thin"/>
      <top style="thin"/>
      <bottom style="medium"/>
    </border>
    <border>
      <left style="thin"/>
      <right style="thin"/>
      <top>
        <color indexed="63"/>
      </top>
      <bottom style="mediu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medium"/>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medium"/>
      <bottom style="thin"/>
    </border>
    <border>
      <left style="medium"/>
      <right>
        <color indexed="63"/>
      </right>
      <top style="medium"/>
      <bottom>
        <color indexed="63"/>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style="thin">
        <color theme="0" tint="-0.149959996342659"/>
      </bottom>
    </border>
    <border>
      <left style="medium"/>
      <right style="thin">
        <color theme="0" tint="-0.149959996342659"/>
      </right>
      <top style="thin">
        <color theme="0" tint="-0.149959996342659"/>
      </top>
      <bottom style="thin">
        <color theme="0" tint="-0.149959996342659"/>
      </bottom>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9" fillId="40" borderId="0" applyNumberFormat="0" applyBorder="0" applyAlignment="0" applyProtection="0"/>
    <xf numFmtId="0" fontId="16" fillId="10" borderId="0" applyNumberFormat="0" applyBorder="0" applyAlignment="0" applyProtection="0"/>
    <xf numFmtId="0" fontId="50" fillId="41" borderId="1" applyNumberFormat="0" applyAlignment="0" applyProtection="0"/>
    <xf numFmtId="0" fontId="21" fillId="42" borderId="2" applyNumberFormat="0" applyAlignment="0" applyProtection="0"/>
    <xf numFmtId="0" fontId="14" fillId="43" borderId="3" applyNumberFormat="0" applyAlignment="0" applyProtection="0"/>
    <xf numFmtId="0" fontId="22" fillId="0" borderId="4" applyNumberFormat="0" applyFill="0" applyAlignment="0" applyProtection="0"/>
    <xf numFmtId="0" fontId="51" fillId="44"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2" fillId="0" borderId="0" applyBorder="0" applyProtection="0">
      <alignment/>
    </xf>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2" fillId="0" borderId="0" applyBorder="0" applyProtection="0">
      <alignment/>
    </xf>
    <xf numFmtId="171" fontId="0" fillId="0" borderId="0" applyFont="0" applyFill="0" applyBorder="0" applyAlignment="0" applyProtection="0"/>
    <xf numFmtId="43" fontId="4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48" borderId="0" applyNumberFormat="0" applyBorder="0" applyAlignment="0" applyProtection="0"/>
    <xf numFmtId="0" fontId="17" fillId="13" borderId="2"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49" borderId="0" applyNumberFormat="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13" fillId="9" borderId="0" applyNumberFormat="0" applyBorder="0" applyAlignment="0" applyProtection="0"/>
    <xf numFmtId="0" fontId="60" fillId="50" borderId="1" applyNumberFormat="0" applyAlignment="0" applyProtection="0"/>
    <xf numFmtId="0" fontId="61" fillId="0" borderId="9" applyNumberFormat="0" applyFill="0" applyAlignment="0" applyProtection="0"/>
    <xf numFmtId="0" fontId="62" fillId="51" borderId="0" applyNumberFormat="0" applyBorder="0" applyAlignment="0" applyProtection="0"/>
    <xf numFmtId="0" fontId="2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52"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protection/>
    </xf>
    <xf numFmtId="0" fontId="0" fillId="53" borderId="10" applyNumberFormat="0" applyFont="0" applyAlignment="0" applyProtection="0"/>
    <xf numFmtId="0" fontId="0" fillId="54" borderId="11" applyNumberFormat="0" applyFont="0" applyAlignment="0" applyProtection="0"/>
    <xf numFmtId="0" fontId="63" fillId="41" borderId="12" applyNumberFormat="0" applyAlignment="0" applyProtection="0"/>
    <xf numFmtId="9" fontId="0" fillId="0" borderId="0" applyFont="0" applyFill="0" applyBorder="0" applyAlignment="0" applyProtection="0"/>
    <xf numFmtId="0" fontId="19" fillId="42" borderId="13" applyNumberFormat="0" applyAlignment="0" applyProtection="0"/>
    <xf numFmtId="0" fontId="64" fillId="0" borderId="0">
      <alignment/>
      <protection/>
    </xf>
    <xf numFmtId="0" fontId="18" fillId="0" borderId="0" applyNumberFormat="0" applyFill="0" applyBorder="0" applyAlignment="0" applyProtection="0"/>
    <xf numFmtId="0" fontId="15" fillId="0" borderId="0" applyNumberFormat="0" applyFill="0" applyBorder="0" applyAlignment="0" applyProtection="0"/>
    <xf numFmtId="0" fontId="65"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3" fillId="0" borderId="16" applyNumberFormat="0" applyFill="0" applyAlignment="0" applyProtection="0"/>
    <xf numFmtId="0" fontId="27" fillId="0" borderId="0" applyNumberFormat="0" applyFill="0" applyBorder="0" applyAlignment="0" applyProtection="0"/>
    <xf numFmtId="0" fontId="66" fillId="0" borderId="17" applyNumberFormat="0" applyFill="0" applyAlignment="0" applyProtection="0"/>
    <xf numFmtId="0" fontId="20" fillId="0" borderId="18" applyNumberFormat="0" applyFill="0" applyAlignment="0" applyProtection="0"/>
    <xf numFmtId="0" fontId="67" fillId="0" borderId="0" applyNumberFormat="0" applyFill="0" applyBorder="0" applyAlignment="0" applyProtection="0"/>
  </cellStyleXfs>
  <cellXfs count="204">
    <xf numFmtId="0" fontId="0" fillId="0" borderId="0" xfId="0" applyAlignment="1">
      <alignment/>
    </xf>
    <xf numFmtId="0" fontId="2" fillId="0" borderId="0" xfId="0" applyFont="1" applyAlignment="1">
      <alignment/>
    </xf>
    <xf numFmtId="0" fontId="2" fillId="0" borderId="0" xfId="0" applyFont="1" applyFill="1" applyAlignment="1">
      <alignment/>
    </xf>
    <xf numFmtId="3" fontId="2" fillId="0" borderId="0" xfId="0" applyNumberFormat="1" applyFont="1" applyAlignment="1">
      <alignment horizontal="right"/>
    </xf>
    <xf numFmtId="0" fontId="5"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horizontal="right"/>
    </xf>
    <xf numFmtId="3" fontId="68" fillId="55" borderId="19" xfId="0" applyNumberFormat="1" applyFont="1" applyFill="1" applyBorder="1" applyAlignment="1">
      <alignment horizontal="center" vertical="center"/>
    </xf>
    <xf numFmtId="0" fontId="8" fillId="56" borderId="20" xfId="0" applyFont="1" applyFill="1" applyBorder="1" applyAlignment="1">
      <alignment horizontal="right"/>
    </xf>
    <xf numFmtId="3" fontId="69" fillId="57" borderId="21" xfId="64" applyNumberFormat="1" applyFont="1" applyFill="1" applyBorder="1" applyAlignment="1">
      <alignment horizontal="left" vertical="center"/>
    </xf>
    <xf numFmtId="0" fontId="68" fillId="57" borderId="22" xfId="0" applyFont="1" applyFill="1" applyBorder="1" applyAlignment="1">
      <alignment horizontal="left" vertical="center"/>
    </xf>
    <xf numFmtId="3" fontId="69" fillId="57" borderId="23" xfId="64" applyNumberFormat="1" applyFont="1" applyFill="1" applyBorder="1" applyAlignment="1">
      <alignment horizontal="left" vertical="center"/>
    </xf>
    <xf numFmtId="3" fontId="69" fillId="58" borderId="23" xfId="64" applyNumberFormat="1" applyFont="1" applyFill="1" applyBorder="1" applyAlignment="1">
      <alignment horizontal="center" vertical="center"/>
    </xf>
    <xf numFmtId="3" fontId="69" fillId="58" borderId="21" xfId="64" applyNumberFormat="1" applyFont="1" applyFill="1" applyBorder="1" applyAlignment="1">
      <alignment horizontal="center" vertical="center"/>
    </xf>
    <xf numFmtId="0" fontId="68" fillId="58" borderId="22" xfId="0" applyFont="1" applyFill="1" applyBorder="1" applyAlignment="1">
      <alignment horizontal="left" vertical="center"/>
    </xf>
    <xf numFmtId="2" fontId="68" fillId="55" borderId="19" xfId="0" applyNumberFormat="1" applyFont="1" applyFill="1" applyBorder="1" applyAlignment="1">
      <alignment horizontal="center" vertical="center"/>
    </xf>
    <xf numFmtId="2" fontId="69" fillId="58" borderId="23" xfId="64" applyNumberFormat="1" applyFont="1" applyFill="1" applyBorder="1" applyAlignment="1">
      <alignment horizontal="center" vertical="center"/>
    </xf>
    <xf numFmtId="2" fontId="69" fillId="57" borderId="23" xfId="64" applyNumberFormat="1" applyFont="1" applyFill="1" applyBorder="1" applyAlignment="1">
      <alignment horizontal="left" vertical="center"/>
    </xf>
    <xf numFmtId="3" fontId="10" fillId="0" borderId="24" xfId="0" applyNumberFormat="1" applyFont="1" applyFill="1" applyBorder="1" applyAlignment="1">
      <alignment vertical="center" wrapText="1"/>
    </xf>
    <xf numFmtId="3" fontId="8" fillId="59" borderId="25" xfId="64" applyNumberFormat="1" applyFont="1" applyFill="1" applyBorder="1" applyAlignment="1">
      <alignment horizontal="center" vertical="center"/>
    </xf>
    <xf numFmtId="2" fontId="8" fillId="59" borderId="25" xfId="64" applyNumberFormat="1" applyFont="1" applyFill="1" applyBorder="1" applyAlignment="1">
      <alignment horizontal="center" vertical="center"/>
    </xf>
    <xf numFmtId="3" fontId="8" fillId="59" borderId="21" xfId="64" applyNumberFormat="1" applyFont="1" applyFill="1" applyBorder="1" applyAlignment="1">
      <alignment horizontal="center" vertical="center"/>
    </xf>
    <xf numFmtId="4" fontId="8" fillId="59" borderId="25" xfId="64" applyNumberFormat="1" applyFont="1" applyFill="1" applyBorder="1" applyAlignment="1">
      <alignment horizontal="center" vertical="center"/>
    </xf>
    <xf numFmtId="3" fontId="8" fillId="59" borderId="26" xfId="0" applyNumberFormat="1" applyFont="1" applyFill="1" applyBorder="1" applyAlignment="1">
      <alignment horizontal="center" vertical="center"/>
    </xf>
    <xf numFmtId="3" fontId="8" fillId="59" borderId="26" xfId="0" applyNumberFormat="1" applyFont="1" applyFill="1" applyBorder="1" applyAlignment="1">
      <alignment horizontal="center" vertical="center" wrapText="1"/>
    </xf>
    <xf numFmtId="3" fontId="8" fillId="59" borderId="25" xfId="0" applyNumberFormat="1" applyFont="1" applyFill="1" applyBorder="1" applyAlignment="1">
      <alignment horizontal="center" vertical="center" wrapText="1"/>
    </xf>
    <xf numFmtId="2" fontId="8" fillId="59" borderId="25" xfId="0" applyNumberFormat="1" applyFont="1" applyFill="1" applyBorder="1" applyAlignment="1">
      <alignment horizontal="center" vertical="center" wrapText="1"/>
    </xf>
    <xf numFmtId="3" fontId="8" fillId="59" borderId="26" xfId="64" applyNumberFormat="1" applyFont="1" applyFill="1" applyBorder="1" applyAlignment="1">
      <alignment horizontal="center" vertical="center"/>
    </xf>
    <xf numFmtId="3" fontId="8" fillId="59" borderId="27" xfId="0" applyNumberFormat="1" applyFont="1" applyFill="1" applyBorder="1" applyAlignment="1">
      <alignment horizontal="center" vertical="center"/>
    </xf>
    <xf numFmtId="2" fontId="8" fillId="59" borderId="26" xfId="64" applyNumberFormat="1" applyFont="1" applyFill="1" applyBorder="1" applyAlignment="1">
      <alignment horizontal="center" vertical="center"/>
    </xf>
    <xf numFmtId="3" fontId="8" fillId="59" borderId="27" xfId="64" applyNumberFormat="1" applyFont="1" applyFill="1" applyBorder="1" applyAlignment="1">
      <alignment horizontal="center" vertical="center"/>
    </xf>
    <xf numFmtId="0" fontId="68" fillId="57" borderId="28" xfId="0" applyFont="1" applyFill="1" applyBorder="1" applyAlignment="1">
      <alignment horizontal="left" vertical="center"/>
    </xf>
    <xf numFmtId="3" fontId="69" fillId="57" borderId="29" xfId="64" applyNumberFormat="1" applyFont="1" applyFill="1" applyBorder="1" applyAlignment="1">
      <alignment horizontal="left" vertical="center"/>
    </xf>
    <xf numFmtId="4" fontId="69" fillId="57" borderId="29" xfId="64" applyNumberFormat="1" applyFont="1" applyFill="1" applyBorder="1" applyAlignment="1">
      <alignment horizontal="left" vertical="center"/>
    </xf>
    <xf numFmtId="3" fontId="69" fillId="57" borderId="30" xfId="64" applyNumberFormat="1" applyFont="1" applyFill="1" applyBorder="1" applyAlignment="1">
      <alignment horizontal="left" vertical="center"/>
    </xf>
    <xf numFmtId="3" fontId="68" fillId="60" borderId="31" xfId="0" applyNumberFormat="1" applyFont="1" applyFill="1" applyBorder="1" applyAlignment="1">
      <alignment horizontal="center" vertical="center"/>
    </xf>
    <xf numFmtId="0" fontId="7" fillId="24" borderId="22" xfId="0" applyFont="1" applyFill="1" applyBorder="1" applyAlignment="1">
      <alignment/>
    </xf>
    <xf numFmtId="0" fontId="7" fillId="24" borderId="23" xfId="0" applyFont="1" applyFill="1" applyBorder="1" applyAlignment="1">
      <alignment/>
    </xf>
    <xf numFmtId="0" fontId="7" fillId="24" borderId="21" xfId="0" applyFont="1" applyFill="1" applyBorder="1" applyAlignment="1">
      <alignment/>
    </xf>
    <xf numFmtId="0" fontId="7" fillId="56" borderId="19" xfId="0" applyFont="1" applyFill="1" applyBorder="1" applyAlignment="1">
      <alignment horizontal="center"/>
    </xf>
    <xf numFmtId="3" fontId="8" fillId="59" borderId="32" xfId="64" applyNumberFormat="1" applyFont="1" applyFill="1" applyBorder="1" applyAlignment="1">
      <alignment horizontal="center" vertical="center"/>
    </xf>
    <xf numFmtId="3" fontId="8" fillId="59" borderId="23" xfId="64" applyNumberFormat="1" applyFont="1" applyFill="1" applyBorder="1" applyAlignment="1">
      <alignment horizontal="center" vertical="center"/>
    </xf>
    <xf numFmtId="3" fontId="8" fillId="59" borderId="33" xfId="64" applyNumberFormat="1" applyFont="1" applyFill="1" applyBorder="1" applyAlignment="1">
      <alignment horizontal="center" vertical="center"/>
    </xf>
    <xf numFmtId="3" fontId="69" fillId="57" borderId="34" xfId="64" applyNumberFormat="1" applyFont="1" applyFill="1" applyBorder="1" applyAlignment="1">
      <alignment horizontal="left" vertical="center"/>
    </xf>
    <xf numFmtId="0" fontId="11" fillId="0" borderId="0" xfId="0" applyFont="1" applyFill="1" applyBorder="1" applyAlignment="1">
      <alignment wrapText="1"/>
    </xf>
    <xf numFmtId="0" fontId="9" fillId="0" borderId="0" xfId="0" applyFont="1" applyFill="1" applyBorder="1" applyAlignment="1">
      <alignment wrapText="1"/>
    </xf>
    <xf numFmtId="0" fontId="70" fillId="55" borderId="0" xfId="0" applyFont="1" applyFill="1" applyBorder="1" applyAlignment="1">
      <alignment horizontal="center"/>
    </xf>
    <xf numFmtId="0" fontId="71" fillId="55" borderId="0" xfId="0" applyFont="1" applyFill="1" applyBorder="1" applyAlignment="1">
      <alignment horizontal="center"/>
    </xf>
    <xf numFmtId="0" fontId="71" fillId="55" borderId="0" xfId="0" applyFont="1" applyFill="1" applyBorder="1" applyAlignment="1">
      <alignment horizontal="center" wrapText="1"/>
    </xf>
    <xf numFmtId="0" fontId="4" fillId="55" borderId="0" xfId="0" applyFont="1" applyFill="1" applyBorder="1" applyAlignment="1">
      <alignment/>
    </xf>
    <xf numFmtId="0" fontId="72" fillId="55" borderId="0" xfId="0" applyFont="1" applyFill="1" applyBorder="1" applyAlignment="1">
      <alignment horizontal="center"/>
    </xf>
    <xf numFmtId="0" fontId="11" fillId="0" borderId="0" xfId="0" applyFont="1" applyFill="1" applyBorder="1" applyAlignment="1">
      <alignment/>
    </xf>
    <xf numFmtId="3" fontId="10" fillId="0" borderId="0" xfId="0" applyNumberFormat="1" applyFont="1" applyFill="1" applyBorder="1" applyAlignment="1">
      <alignment vertical="center" wrapText="1"/>
    </xf>
    <xf numFmtId="0" fontId="9" fillId="0" borderId="0" xfId="0" applyFont="1" applyFill="1" applyBorder="1" applyAlignment="1">
      <alignment/>
    </xf>
    <xf numFmtId="0" fontId="9" fillId="0" borderId="35" xfId="0" applyFont="1" applyFill="1" applyBorder="1" applyAlignment="1">
      <alignment/>
    </xf>
    <xf numFmtId="0" fontId="9" fillId="0" borderId="0" xfId="0" applyFont="1" applyBorder="1" applyAlignment="1">
      <alignment/>
    </xf>
    <xf numFmtId="0" fontId="9" fillId="0" borderId="0" xfId="0" applyFont="1" applyFill="1" applyBorder="1" applyAlignment="1">
      <alignment horizontal="left" wrapText="1"/>
    </xf>
    <xf numFmtId="0" fontId="9" fillId="0" borderId="0" xfId="0" applyFont="1" applyBorder="1" applyAlignment="1">
      <alignment wrapText="1"/>
    </xf>
    <xf numFmtId="0" fontId="9" fillId="0" borderId="0" xfId="0" applyFont="1" applyBorder="1" applyAlignment="1">
      <alignment horizontal="left" wrapText="1"/>
    </xf>
    <xf numFmtId="0" fontId="9" fillId="56" borderId="36" xfId="0" applyFont="1" applyFill="1" applyBorder="1" applyAlignment="1">
      <alignment/>
    </xf>
    <xf numFmtId="0" fontId="9" fillId="56" borderId="0" xfId="0" applyFont="1" applyFill="1" applyBorder="1" applyAlignment="1">
      <alignment/>
    </xf>
    <xf numFmtId="0" fontId="2" fillId="0" borderId="0" xfId="0" applyFont="1" applyFill="1" applyAlignment="1">
      <alignment/>
    </xf>
    <xf numFmtId="0" fontId="68" fillId="61" borderId="37" xfId="0" applyFont="1" applyFill="1" applyBorder="1" applyAlignment="1">
      <alignment horizontal="center" vertical="top"/>
    </xf>
    <xf numFmtId="0" fontId="68" fillId="61" borderId="38" xfId="0" applyFont="1" applyFill="1" applyBorder="1" applyAlignment="1">
      <alignment horizontal="center" vertical="top"/>
    </xf>
    <xf numFmtId="3" fontId="69" fillId="61" borderId="37" xfId="64" applyNumberFormat="1" applyFont="1" applyFill="1" applyBorder="1" applyAlignment="1">
      <alignment horizontal="left" vertical="center"/>
    </xf>
    <xf numFmtId="3" fontId="69" fillId="61" borderId="38" xfId="64" applyNumberFormat="1" applyFont="1" applyFill="1" applyBorder="1" applyAlignment="1">
      <alignment horizontal="left" vertical="center"/>
    </xf>
    <xf numFmtId="3" fontId="9" fillId="61" borderId="37" xfId="64" applyNumberFormat="1" applyFont="1" applyFill="1" applyBorder="1" applyAlignment="1">
      <alignment horizontal="center" vertical="center"/>
    </xf>
    <xf numFmtId="3" fontId="9" fillId="61" borderId="38" xfId="64" applyNumberFormat="1" applyFont="1" applyFill="1" applyBorder="1" applyAlignment="1">
      <alignment horizontal="center" vertical="center"/>
    </xf>
    <xf numFmtId="3" fontId="8" fillId="61" borderId="21" xfId="64" applyNumberFormat="1" applyFont="1" applyFill="1" applyBorder="1" applyAlignment="1">
      <alignment horizontal="center" vertical="center"/>
    </xf>
    <xf numFmtId="3" fontId="69" fillId="61" borderId="37" xfId="64" applyNumberFormat="1" applyFont="1" applyFill="1" applyBorder="1" applyAlignment="1">
      <alignment horizontal="center" vertical="center"/>
    </xf>
    <xf numFmtId="3" fontId="69" fillId="61" borderId="38" xfId="64" applyNumberFormat="1" applyFont="1" applyFill="1" applyBorder="1" applyAlignment="1">
      <alignment horizontal="center" vertical="center"/>
    </xf>
    <xf numFmtId="0" fontId="7" fillId="61" borderId="37" xfId="0" applyFont="1" applyFill="1" applyBorder="1" applyAlignment="1">
      <alignment/>
    </xf>
    <xf numFmtId="0" fontId="7" fillId="61" borderId="38" xfId="0" applyFont="1" applyFill="1" applyBorder="1" applyAlignment="1">
      <alignment/>
    </xf>
    <xf numFmtId="3" fontId="9" fillId="61" borderId="37" xfId="0" applyNumberFormat="1" applyFont="1" applyFill="1" applyBorder="1" applyAlignment="1">
      <alignment horizontal="center" vertical="center"/>
    </xf>
    <xf numFmtId="3" fontId="9" fillId="61" borderId="38" xfId="0" applyNumberFormat="1" applyFont="1" applyFill="1" applyBorder="1" applyAlignment="1">
      <alignment horizontal="center" vertical="center"/>
    </xf>
    <xf numFmtId="3" fontId="8" fillId="61" borderId="27" xfId="0" applyNumberFormat="1" applyFont="1" applyFill="1" applyBorder="1" applyAlignment="1">
      <alignment horizontal="center" vertical="center"/>
    </xf>
    <xf numFmtId="3" fontId="8" fillId="61" borderId="27" xfId="64" applyNumberFormat="1" applyFont="1" applyFill="1" applyBorder="1" applyAlignment="1">
      <alignment horizontal="center" vertical="center"/>
    </xf>
    <xf numFmtId="0" fontId="9" fillId="0" borderId="35" xfId="0" applyFont="1" applyFill="1" applyBorder="1" applyAlignment="1">
      <alignment wrapText="1"/>
    </xf>
    <xf numFmtId="0" fontId="68" fillId="60" borderId="31" xfId="0" applyFont="1" applyFill="1" applyBorder="1" applyAlignment="1">
      <alignment horizontal="center" vertical="center"/>
    </xf>
    <xf numFmtId="0" fontId="2" fillId="55" borderId="36" xfId="0" applyFont="1" applyFill="1" applyBorder="1" applyAlignment="1">
      <alignment horizontal="center"/>
    </xf>
    <xf numFmtId="0" fontId="3" fillId="55" borderId="36" xfId="0" applyFont="1" applyFill="1" applyBorder="1" applyAlignment="1">
      <alignment/>
    </xf>
    <xf numFmtId="0" fontId="68" fillId="62" borderId="39" xfId="0" applyFont="1" applyFill="1" applyBorder="1" applyAlignment="1">
      <alignment horizontal="center"/>
    </xf>
    <xf numFmtId="0" fontId="68" fillId="60" borderId="40" xfId="0" applyFont="1" applyFill="1" applyBorder="1" applyAlignment="1">
      <alignment horizontal="center" vertical="top"/>
    </xf>
    <xf numFmtId="0" fontId="9" fillId="0" borderId="36" xfId="0" applyFont="1" applyFill="1" applyBorder="1" applyAlignment="1">
      <alignment vertical="center"/>
    </xf>
    <xf numFmtId="3" fontId="69" fillId="58" borderId="23" xfId="64" applyNumberFormat="1" applyFont="1" applyFill="1" applyBorder="1" applyAlignment="1">
      <alignment horizontal="center" vertical="center"/>
    </xf>
    <xf numFmtId="3" fontId="69" fillId="58" borderId="21" xfId="64" applyNumberFormat="1" applyFont="1" applyFill="1" applyBorder="1" applyAlignment="1">
      <alignment horizontal="center" vertical="center"/>
    </xf>
    <xf numFmtId="2" fontId="69" fillId="58" borderId="23" xfId="64" applyNumberFormat="1" applyFont="1" applyFill="1" applyBorder="1" applyAlignment="1">
      <alignment horizontal="center" vertical="center"/>
    </xf>
    <xf numFmtId="3" fontId="8" fillId="61" borderId="21" xfId="0" applyNumberFormat="1" applyFont="1" applyFill="1" applyBorder="1" applyAlignment="1">
      <alignment horizontal="center" vertical="center"/>
    </xf>
    <xf numFmtId="3" fontId="9" fillId="0" borderId="41" xfId="0" applyNumberFormat="1" applyFont="1" applyFill="1" applyBorder="1" applyAlignment="1">
      <alignment horizontal="center" vertical="center"/>
    </xf>
    <xf numFmtId="0" fontId="2" fillId="0" borderId="0" xfId="0" applyFont="1" applyFill="1" applyBorder="1" applyAlignment="1">
      <alignment/>
    </xf>
    <xf numFmtId="0" fontId="5" fillId="0" borderId="0" xfId="0" applyFont="1" applyBorder="1" applyAlignment="1">
      <alignment/>
    </xf>
    <xf numFmtId="0" fontId="2" fillId="0" borderId="0" xfId="0" applyFont="1" applyFill="1" applyBorder="1" applyAlignment="1">
      <alignment/>
    </xf>
    <xf numFmtId="3" fontId="9" fillId="0" borderId="42" xfId="64" applyNumberFormat="1" applyFont="1" applyFill="1" applyBorder="1" applyAlignment="1">
      <alignment horizontal="center" vertical="center"/>
    </xf>
    <xf numFmtId="3" fontId="9" fillId="0" borderId="43" xfId="64" applyNumberFormat="1" applyFont="1" applyFill="1" applyBorder="1" applyAlignment="1">
      <alignment horizontal="center" vertical="center"/>
    </xf>
    <xf numFmtId="3" fontId="9" fillId="0" borderId="37" xfId="64" applyNumberFormat="1" applyFont="1" applyFill="1" applyBorder="1" applyAlignment="1">
      <alignment horizontal="center" vertical="center"/>
    </xf>
    <xf numFmtId="3" fontId="9" fillId="0" borderId="44" xfId="64" applyNumberFormat="1" applyFont="1" applyFill="1" applyBorder="1" applyAlignment="1">
      <alignment horizontal="center" vertical="center"/>
    </xf>
    <xf numFmtId="3" fontId="9" fillId="0" borderId="45" xfId="64" applyNumberFormat="1" applyFont="1" applyFill="1" applyBorder="1" applyAlignment="1">
      <alignment horizontal="center" vertical="center"/>
    </xf>
    <xf numFmtId="3" fontId="9" fillId="0" borderId="46" xfId="64" applyNumberFormat="1" applyFont="1" applyFill="1" applyBorder="1" applyAlignment="1">
      <alignment horizontal="center" vertical="center"/>
    </xf>
    <xf numFmtId="3" fontId="9" fillId="0" borderId="47" xfId="64" applyNumberFormat="1" applyFont="1" applyFill="1" applyBorder="1" applyAlignment="1">
      <alignment horizontal="center" vertical="center"/>
    </xf>
    <xf numFmtId="3" fontId="9" fillId="0" borderId="38" xfId="64" applyNumberFormat="1" applyFont="1" applyFill="1" applyBorder="1" applyAlignment="1">
      <alignment horizontal="center" vertical="center"/>
    </xf>
    <xf numFmtId="3" fontId="9" fillId="0" borderId="48" xfId="64" applyNumberFormat="1" applyFont="1" applyFill="1" applyBorder="1" applyAlignment="1">
      <alignment horizontal="center" vertical="center"/>
    </xf>
    <xf numFmtId="2" fontId="9" fillId="0" borderId="47" xfId="0" applyNumberFormat="1" applyFont="1" applyFill="1" applyBorder="1" applyAlignment="1">
      <alignment horizontal="center" vertical="center"/>
    </xf>
    <xf numFmtId="3" fontId="9" fillId="0" borderId="43" xfId="0" applyNumberFormat="1" applyFont="1" applyFill="1" applyBorder="1" applyAlignment="1">
      <alignment horizontal="center" vertical="center"/>
    </xf>
    <xf numFmtId="2" fontId="9" fillId="0" borderId="38" xfId="0" applyNumberFormat="1" applyFont="1" applyFill="1" applyBorder="1" applyAlignment="1">
      <alignment horizontal="center" vertical="center"/>
    </xf>
    <xf numFmtId="3" fontId="9" fillId="0" borderId="44" xfId="0" applyNumberFormat="1" applyFont="1" applyFill="1" applyBorder="1" applyAlignment="1">
      <alignment horizontal="center" vertical="center"/>
    </xf>
    <xf numFmtId="3" fontId="9" fillId="0" borderId="49" xfId="0" applyNumberFormat="1" applyFont="1" applyFill="1" applyBorder="1" applyAlignment="1">
      <alignment horizontal="center" vertical="center"/>
    </xf>
    <xf numFmtId="3" fontId="9" fillId="0" borderId="46" xfId="0" applyNumberFormat="1" applyFont="1" applyFill="1" applyBorder="1" applyAlignment="1">
      <alignment horizontal="center" vertical="center"/>
    </xf>
    <xf numFmtId="2" fontId="9" fillId="0" borderId="50" xfId="0" applyNumberFormat="1" applyFont="1" applyFill="1" applyBorder="1" applyAlignment="1">
      <alignment horizontal="center" vertical="center"/>
    </xf>
    <xf numFmtId="3" fontId="9" fillId="0" borderId="51" xfId="64" applyNumberFormat="1" applyFont="1" applyFill="1" applyBorder="1" applyAlignment="1">
      <alignment horizontal="center" vertical="center"/>
    </xf>
    <xf numFmtId="3" fontId="9" fillId="0" borderId="52" xfId="0" applyNumberFormat="1" applyFont="1" applyFill="1" applyBorder="1" applyAlignment="1">
      <alignment horizontal="center" vertical="center"/>
    </xf>
    <xf numFmtId="3" fontId="9" fillId="0" borderId="53" xfId="0" applyNumberFormat="1" applyFont="1" applyFill="1" applyBorder="1" applyAlignment="1">
      <alignment horizontal="center" vertical="center"/>
    </xf>
    <xf numFmtId="3" fontId="9" fillId="0" borderId="54" xfId="64" applyNumberFormat="1" applyFont="1" applyFill="1" applyBorder="1" applyAlignment="1">
      <alignment horizontal="center" vertical="center"/>
    </xf>
    <xf numFmtId="3" fontId="9" fillId="0" borderId="55" xfId="64" applyNumberFormat="1" applyFont="1" applyFill="1" applyBorder="1" applyAlignment="1">
      <alignment horizontal="center" vertical="center"/>
    </xf>
    <xf numFmtId="0" fontId="7" fillId="0" borderId="56" xfId="0" applyFont="1" applyFill="1" applyBorder="1" applyAlignment="1">
      <alignment/>
    </xf>
    <xf numFmtId="0" fontId="7" fillId="0" borderId="56" xfId="0" applyFont="1" applyFill="1" applyBorder="1" applyAlignment="1">
      <alignment horizontal="left"/>
    </xf>
    <xf numFmtId="0" fontId="7" fillId="0" borderId="57" xfId="0" applyFont="1" applyFill="1" applyBorder="1" applyAlignment="1">
      <alignment/>
    </xf>
    <xf numFmtId="3" fontId="9" fillId="0" borderId="58" xfId="64" applyNumberFormat="1" applyFont="1" applyFill="1" applyBorder="1" applyAlignment="1">
      <alignment horizontal="center" vertical="center"/>
    </xf>
    <xf numFmtId="3" fontId="9" fillId="0" borderId="50" xfId="64" applyNumberFormat="1" applyFont="1" applyFill="1" applyBorder="1" applyAlignment="1">
      <alignment horizontal="center" vertical="center"/>
    </xf>
    <xf numFmtId="0" fontId="7" fillId="0" borderId="59" xfId="0" applyFont="1" applyFill="1" applyBorder="1" applyAlignment="1">
      <alignment/>
    </xf>
    <xf numFmtId="2" fontId="10" fillId="0" borderId="47" xfId="64" applyNumberFormat="1" applyFont="1" applyFill="1" applyBorder="1" applyAlignment="1">
      <alignment horizontal="center" vertical="center"/>
    </xf>
    <xf numFmtId="2" fontId="10" fillId="0" borderId="38" xfId="64" applyNumberFormat="1" applyFont="1" applyFill="1" applyBorder="1" applyAlignment="1">
      <alignment horizontal="center" vertical="center"/>
    </xf>
    <xf numFmtId="2" fontId="10" fillId="0" borderId="50" xfId="64" applyNumberFormat="1" applyFont="1" applyFill="1" applyBorder="1" applyAlignment="1">
      <alignment horizontal="center" vertical="center"/>
    </xf>
    <xf numFmtId="3" fontId="9" fillId="0" borderId="41" xfId="64" applyNumberFormat="1" applyFont="1" applyFill="1" applyBorder="1" applyAlignment="1">
      <alignment horizontal="center" vertical="center"/>
    </xf>
    <xf numFmtId="3" fontId="9" fillId="0" borderId="60" xfId="64" applyNumberFormat="1" applyFont="1" applyFill="1" applyBorder="1" applyAlignment="1">
      <alignment horizontal="center" vertical="center"/>
    </xf>
    <xf numFmtId="3" fontId="9" fillId="0" borderId="60" xfId="0" applyNumberFormat="1" applyFont="1" applyFill="1" applyBorder="1" applyAlignment="1">
      <alignment horizontal="center" vertical="center"/>
    </xf>
    <xf numFmtId="0" fontId="9" fillId="0" borderId="42" xfId="0" applyFont="1" applyFill="1" applyBorder="1" applyAlignment="1">
      <alignment horizontal="center" vertical="center"/>
    </xf>
    <xf numFmtId="3" fontId="9" fillId="0" borderId="61" xfId="64" applyNumberFormat="1" applyFont="1" applyFill="1" applyBorder="1" applyAlignment="1">
      <alignment horizontal="center" vertical="center"/>
    </xf>
    <xf numFmtId="3" fontId="9" fillId="0" borderId="62" xfId="64" applyNumberFormat="1" applyFont="1" applyFill="1" applyBorder="1" applyAlignment="1">
      <alignment horizontal="center" vertical="center"/>
    </xf>
    <xf numFmtId="0" fontId="7" fillId="0" borderId="20" xfId="0" applyFont="1" applyFill="1" applyBorder="1" applyAlignment="1">
      <alignment horizontal="left"/>
    </xf>
    <xf numFmtId="3" fontId="9" fillId="0" borderId="63" xfId="64" applyNumberFormat="1" applyFont="1" applyFill="1" applyBorder="1" applyAlignment="1">
      <alignment horizontal="center" vertical="center"/>
    </xf>
    <xf numFmtId="2" fontId="9" fillId="0" borderId="63" xfId="64" applyNumberFormat="1" applyFont="1" applyFill="1" applyBorder="1" applyAlignment="1">
      <alignment horizontal="center" vertical="center"/>
    </xf>
    <xf numFmtId="3" fontId="9" fillId="0" borderId="26" xfId="64" applyNumberFormat="1" applyFont="1" applyFill="1" applyBorder="1" applyAlignment="1">
      <alignment horizontal="center" vertical="center"/>
    </xf>
    <xf numFmtId="3" fontId="9" fillId="0" borderId="64" xfId="64" applyNumberFormat="1" applyFont="1" applyFill="1" applyBorder="1" applyAlignment="1">
      <alignment horizontal="center" vertical="center"/>
    </xf>
    <xf numFmtId="3" fontId="9" fillId="0" borderId="42" xfId="0" applyNumberFormat="1" applyFont="1" applyFill="1" applyBorder="1" applyAlignment="1">
      <alignment horizontal="center" vertical="center"/>
    </xf>
    <xf numFmtId="2" fontId="9" fillId="0" borderId="41" xfId="64" applyNumberFormat="1" applyFont="1" applyFill="1" applyBorder="1" applyAlignment="1">
      <alignment horizontal="center" vertical="center"/>
    </xf>
    <xf numFmtId="3" fontId="9" fillId="0" borderId="35" xfId="64" applyNumberFormat="1" applyFont="1" applyFill="1" applyBorder="1" applyAlignment="1">
      <alignment horizontal="center" vertical="center"/>
    </xf>
    <xf numFmtId="3" fontId="9" fillId="0" borderId="65" xfId="0" applyNumberFormat="1" applyFont="1" applyFill="1" applyBorder="1" applyAlignment="1">
      <alignment horizontal="center" vertical="center"/>
    </xf>
    <xf numFmtId="3" fontId="9" fillId="0" borderId="66" xfId="64" applyNumberFormat="1" applyFont="1" applyFill="1" applyBorder="1" applyAlignment="1">
      <alignment horizontal="center" vertical="center"/>
    </xf>
    <xf numFmtId="3" fontId="9" fillId="0" borderId="53" xfId="64" applyNumberFormat="1" applyFont="1" applyFill="1" applyBorder="1" applyAlignment="1">
      <alignment horizontal="center" vertical="center"/>
    </xf>
    <xf numFmtId="0" fontId="9" fillId="0" borderId="28" xfId="0" applyFont="1" applyFill="1" applyBorder="1" applyAlignment="1">
      <alignment wrapText="1"/>
    </xf>
    <xf numFmtId="0" fontId="9" fillId="0" borderId="29" xfId="0" applyFont="1" applyFill="1" applyBorder="1" applyAlignment="1">
      <alignment wrapText="1"/>
    </xf>
    <xf numFmtId="0" fontId="9" fillId="0" borderId="30" xfId="0" applyFont="1" applyFill="1" applyBorder="1" applyAlignment="1">
      <alignment wrapText="1"/>
    </xf>
    <xf numFmtId="0" fontId="11" fillId="0" borderId="67" xfId="0" applyFont="1" applyFill="1" applyBorder="1" applyAlignment="1">
      <alignment/>
    </xf>
    <xf numFmtId="0" fontId="11" fillId="0" borderId="24" xfId="0" applyFont="1" applyFill="1" applyBorder="1" applyAlignment="1">
      <alignment/>
    </xf>
    <xf numFmtId="0" fontId="11" fillId="0" borderId="64" xfId="0" applyFont="1" applyFill="1" applyBorder="1" applyAlignment="1">
      <alignment/>
    </xf>
    <xf numFmtId="0" fontId="11" fillId="0" borderId="36" xfId="0" applyFont="1" applyFill="1" applyBorder="1" applyAlignment="1">
      <alignment wrapText="1"/>
    </xf>
    <xf numFmtId="0" fontId="11" fillId="0" borderId="0" xfId="0" applyFont="1" applyFill="1" applyBorder="1" applyAlignment="1">
      <alignment wrapText="1"/>
    </xf>
    <xf numFmtId="0" fontId="11" fillId="0" borderId="35" xfId="0" applyFont="1" applyFill="1" applyBorder="1" applyAlignment="1">
      <alignment wrapText="1"/>
    </xf>
    <xf numFmtId="0" fontId="9" fillId="0" borderId="36" xfId="0" applyFont="1" applyFill="1" applyBorder="1" applyAlignment="1">
      <alignment wrapText="1"/>
    </xf>
    <xf numFmtId="0" fontId="9" fillId="0" borderId="0" xfId="0" applyFont="1" applyFill="1" applyBorder="1" applyAlignment="1">
      <alignment wrapText="1"/>
    </xf>
    <xf numFmtId="0" fontId="9" fillId="0" borderId="35" xfId="0" applyFont="1" applyFill="1" applyBorder="1" applyAlignment="1">
      <alignment wrapText="1"/>
    </xf>
    <xf numFmtId="0" fontId="9" fillId="0" borderId="36" xfId="0" applyFont="1" applyFill="1" applyBorder="1" applyAlignment="1">
      <alignment/>
    </xf>
    <xf numFmtId="0" fontId="9" fillId="0" borderId="0" xfId="0" applyFont="1" applyFill="1" applyBorder="1" applyAlignment="1">
      <alignment/>
    </xf>
    <xf numFmtId="0" fontId="9" fillId="0" borderId="35" xfId="0" applyFont="1" applyFill="1" applyBorder="1" applyAlignment="1">
      <alignment/>
    </xf>
    <xf numFmtId="0" fontId="9" fillId="0" borderId="36" xfId="0" applyFont="1" applyFill="1" applyBorder="1" applyAlignment="1">
      <alignment vertical="center" wrapText="1"/>
    </xf>
    <xf numFmtId="0" fontId="9" fillId="0" borderId="0" xfId="0" applyFont="1" applyFill="1" applyBorder="1" applyAlignment="1">
      <alignment vertical="center" wrapText="1"/>
    </xf>
    <xf numFmtId="0" fontId="9" fillId="0" borderId="35" xfId="0" applyFont="1" applyFill="1" applyBorder="1" applyAlignment="1">
      <alignment vertical="center" wrapText="1"/>
    </xf>
    <xf numFmtId="0" fontId="28" fillId="0" borderId="36" xfId="0" applyFont="1" applyFill="1" applyBorder="1" applyAlignment="1">
      <alignment horizontal="left" wrapText="1"/>
    </xf>
    <xf numFmtId="0" fontId="28" fillId="0" borderId="0" xfId="0" applyFont="1" applyFill="1" applyBorder="1" applyAlignment="1">
      <alignment horizontal="left" wrapText="1"/>
    </xf>
    <xf numFmtId="0" fontId="28" fillId="0" borderId="35" xfId="0" applyFont="1" applyFill="1" applyBorder="1" applyAlignment="1">
      <alignment horizontal="left" wrapText="1"/>
    </xf>
    <xf numFmtId="0" fontId="9" fillId="0" borderId="36"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5" xfId="0" applyFont="1" applyFill="1" applyBorder="1" applyAlignment="1">
      <alignment horizontal="left" vertical="top" wrapText="1"/>
    </xf>
    <xf numFmtId="0" fontId="28" fillId="0" borderId="36" xfId="0" applyFont="1" applyFill="1" applyBorder="1" applyAlignment="1">
      <alignment vertical="top" wrapText="1"/>
    </xf>
    <xf numFmtId="0" fontId="9" fillId="0" borderId="0" xfId="0" applyFont="1" applyFill="1" applyBorder="1" applyAlignment="1">
      <alignment vertical="top" wrapText="1"/>
    </xf>
    <xf numFmtId="0" fontId="9" fillId="0" borderId="35" xfId="0" applyFont="1" applyFill="1" applyBorder="1" applyAlignment="1">
      <alignment vertical="top" wrapText="1"/>
    </xf>
    <xf numFmtId="0" fontId="68" fillId="62" borderId="37" xfId="0" applyFont="1" applyFill="1" applyBorder="1" applyAlignment="1">
      <alignment horizontal="center"/>
    </xf>
    <xf numFmtId="0" fontId="68" fillId="62" borderId="38" xfId="0" applyFont="1" applyFill="1" applyBorder="1" applyAlignment="1">
      <alignment horizontal="center"/>
    </xf>
    <xf numFmtId="0" fontId="9" fillId="0" borderId="36" xfId="0" applyFont="1" applyFill="1" applyBorder="1" applyAlignment="1">
      <alignment horizontal="left" wrapText="1"/>
    </xf>
    <xf numFmtId="0" fontId="9" fillId="0" borderId="0" xfId="0" applyFont="1" applyFill="1" applyBorder="1" applyAlignment="1">
      <alignment horizontal="left" wrapText="1"/>
    </xf>
    <xf numFmtId="0" fontId="9" fillId="0" borderId="35" xfId="0" applyFont="1" applyFill="1" applyBorder="1" applyAlignment="1">
      <alignment horizontal="left" wrapText="1"/>
    </xf>
    <xf numFmtId="0" fontId="9" fillId="0" borderId="36"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72" fillId="55" borderId="67" xfId="0" applyFont="1" applyFill="1" applyBorder="1" applyAlignment="1">
      <alignment horizontal="center"/>
    </xf>
    <xf numFmtId="0" fontId="72" fillId="55" borderId="24" xfId="0" applyFont="1" applyFill="1" applyBorder="1" applyAlignment="1">
      <alignment horizontal="center"/>
    </xf>
    <xf numFmtId="0" fontId="72" fillId="55" borderId="64" xfId="0" applyFont="1" applyFill="1" applyBorder="1" applyAlignment="1">
      <alignment horizontal="center"/>
    </xf>
    <xf numFmtId="0" fontId="70" fillId="55" borderId="0" xfId="0" applyFont="1" applyFill="1" applyBorder="1" applyAlignment="1">
      <alignment horizontal="center"/>
    </xf>
    <xf numFmtId="0" fontId="70" fillId="55" borderId="35" xfId="0" applyFont="1" applyFill="1" applyBorder="1" applyAlignment="1">
      <alignment horizontal="center"/>
    </xf>
    <xf numFmtId="0" fontId="71" fillId="55" borderId="0" xfId="0" applyFont="1" applyFill="1" applyBorder="1" applyAlignment="1">
      <alignment horizontal="center"/>
    </xf>
    <xf numFmtId="0" fontId="71" fillId="55" borderId="35" xfId="0" applyFont="1" applyFill="1" applyBorder="1" applyAlignment="1">
      <alignment horizontal="center"/>
    </xf>
    <xf numFmtId="0" fontId="71" fillId="55" borderId="0" xfId="0" applyFont="1" applyFill="1" applyBorder="1" applyAlignment="1">
      <alignment horizontal="center" wrapText="1"/>
    </xf>
    <xf numFmtId="0" fontId="71" fillId="55" borderId="35" xfId="0" applyFont="1" applyFill="1" applyBorder="1" applyAlignment="1">
      <alignment horizontal="center" wrapText="1"/>
    </xf>
    <xf numFmtId="0" fontId="68" fillId="60" borderId="68" xfId="0" applyFont="1" applyFill="1" applyBorder="1" applyAlignment="1">
      <alignment horizontal="center" vertical="center" wrapText="1"/>
    </xf>
    <xf numFmtId="0" fontId="68" fillId="60" borderId="69" xfId="0" applyFont="1" applyFill="1" applyBorder="1" applyAlignment="1">
      <alignment horizontal="center" vertical="center" wrapText="1"/>
    </xf>
    <xf numFmtId="0" fontId="68" fillId="60" borderId="70" xfId="0" applyFont="1" applyFill="1" applyBorder="1" applyAlignment="1">
      <alignment horizontal="center" vertical="center"/>
    </xf>
    <xf numFmtId="0" fontId="68" fillId="60" borderId="31" xfId="0" applyFont="1" applyFill="1" applyBorder="1" applyAlignment="1">
      <alignment horizontal="center" vertical="center"/>
    </xf>
    <xf numFmtId="0" fontId="68" fillId="60" borderId="31" xfId="0" applyFont="1" applyFill="1" applyBorder="1" applyAlignment="1">
      <alignment horizontal="center" vertical="center" wrapText="1"/>
    </xf>
    <xf numFmtId="14" fontId="4" fillId="55" borderId="36" xfId="0" applyNumberFormat="1" applyFont="1" applyFill="1" applyBorder="1" applyAlignment="1">
      <alignment/>
    </xf>
    <xf numFmtId="14" fontId="4" fillId="55" borderId="0" xfId="0" applyNumberFormat="1" applyFont="1" applyFill="1" applyBorder="1" applyAlignment="1">
      <alignment/>
    </xf>
    <xf numFmtId="0" fontId="4" fillId="55" borderId="0" xfId="0" applyFont="1" applyFill="1" applyBorder="1" applyAlignment="1">
      <alignment/>
    </xf>
    <xf numFmtId="0" fontId="4" fillId="55" borderId="35" xfId="0" applyFont="1" applyFill="1" applyBorder="1" applyAlignment="1">
      <alignment/>
    </xf>
    <xf numFmtId="0" fontId="28" fillId="56" borderId="36" xfId="0" applyFont="1" applyFill="1" applyBorder="1" applyAlignment="1">
      <alignment horizontal="left" vertical="center" wrapText="1"/>
    </xf>
    <xf numFmtId="0" fontId="28" fillId="56" borderId="0" xfId="0" applyFont="1" applyFill="1" applyBorder="1" applyAlignment="1">
      <alignment horizontal="left" vertical="center" wrapText="1"/>
    </xf>
    <xf numFmtId="0" fontId="28" fillId="56" borderId="35" xfId="0" applyFont="1" applyFill="1" applyBorder="1" applyAlignment="1">
      <alignment horizontal="left" vertical="center" wrapText="1"/>
    </xf>
    <xf numFmtId="0" fontId="28" fillId="0" borderId="36"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35" xfId="0" applyFont="1" applyFill="1" applyBorder="1" applyAlignment="1">
      <alignment horizontal="left" vertical="top" wrapText="1"/>
    </xf>
    <xf numFmtId="0" fontId="31" fillId="0" borderId="35" xfId="0" applyFont="1" applyBorder="1" applyAlignment="1">
      <alignment horizontal="left" vertical="center" wrapText="1"/>
    </xf>
    <xf numFmtId="3" fontId="9" fillId="0" borderId="37" xfId="67" applyNumberFormat="1" applyFont="1" applyFill="1" applyBorder="1" applyAlignment="1">
      <alignment horizontal="center" vertical="center"/>
    </xf>
    <xf numFmtId="0" fontId="31" fillId="0" borderId="36" xfId="0" applyFont="1" applyBorder="1" applyAlignment="1">
      <alignment horizontal="left" vertical="center" wrapText="1"/>
    </xf>
    <xf numFmtId="0" fontId="31" fillId="0" borderId="0" xfId="0" applyFont="1" applyBorder="1" applyAlignment="1">
      <alignment horizontal="left" vertical="center" wrapText="1"/>
    </xf>
  </cellXfs>
  <cellStyles count="140">
    <cellStyle name="Normal" xfId="0"/>
    <cellStyle name="20% - Accent1" xfId="15"/>
    <cellStyle name="20% - Accent2" xfId="16"/>
    <cellStyle name="20% - Accent3" xfId="17"/>
    <cellStyle name="20% - Accent4" xfId="18"/>
    <cellStyle name="20% - Accent5" xfId="19"/>
    <cellStyle name="20% - Accent6" xfId="20"/>
    <cellStyle name="20% - Énfasis1 2" xfId="21"/>
    <cellStyle name="20% - Énfasis2 2" xfId="22"/>
    <cellStyle name="20% - Énfasis3 2" xfId="23"/>
    <cellStyle name="20% - Énfasis4 2" xfId="24"/>
    <cellStyle name="20% - Énfasis5 2" xfId="25"/>
    <cellStyle name="20% - Énfasis6 2" xfId="26"/>
    <cellStyle name="40% - Accent1" xfId="27"/>
    <cellStyle name="40% - Accent2" xfId="28"/>
    <cellStyle name="40% - Accent3" xfId="29"/>
    <cellStyle name="40% - Accent4" xfId="30"/>
    <cellStyle name="40% - Accent5" xfId="31"/>
    <cellStyle name="40% - Accent6" xfId="32"/>
    <cellStyle name="40% - Énfasis1 2" xfId="33"/>
    <cellStyle name="40% - Énfasis2 2" xfId="34"/>
    <cellStyle name="40% - Énfasis3 2" xfId="35"/>
    <cellStyle name="40% - Énfasis4 2" xfId="36"/>
    <cellStyle name="40% - Énfasis5 2" xfId="37"/>
    <cellStyle name="40% - Énfasis6 2" xfId="38"/>
    <cellStyle name="60% - Accent1" xfId="39"/>
    <cellStyle name="60% - Accent2" xfId="40"/>
    <cellStyle name="60% - Accent3" xfId="41"/>
    <cellStyle name="60% - Accent4" xfId="42"/>
    <cellStyle name="60% - Accent5" xfId="43"/>
    <cellStyle name="60% - Accent6" xfId="44"/>
    <cellStyle name="60% - Énfasis1 2" xfId="45"/>
    <cellStyle name="60% - Énfasis2 2" xfId="46"/>
    <cellStyle name="60% - Énfasis3 2" xfId="47"/>
    <cellStyle name="60% - Énfasis4 2" xfId="48"/>
    <cellStyle name="60% - Énfasis5 2" xfId="49"/>
    <cellStyle name="60% - Énfasis6 2" xfId="50"/>
    <cellStyle name="Accent1" xfId="51"/>
    <cellStyle name="Accent2" xfId="52"/>
    <cellStyle name="Accent3" xfId="53"/>
    <cellStyle name="Accent4" xfId="54"/>
    <cellStyle name="Accent5" xfId="55"/>
    <cellStyle name="Accent6" xfId="56"/>
    <cellStyle name="Bad" xfId="57"/>
    <cellStyle name="Buena 2" xfId="58"/>
    <cellStyle name="Calculation" xfId="59"/>
    <cellStyle name="Cálculo 2" xfId="60"/>
    <cellStyle name="Celda de comprobación 2" xfId="61"/>
    <cellStyle name="Celda vinculada 2" xfId="62"/>
    <cellStyle name="Check Cell" xfId="63"/>
    <cellStyle name="Comma" xfId="64"/>
    <cellStyle name="Comma [0]" xfId="65"/>
    <cellStyle name="Comma 2" xfId="66"/>
    <cellStyle name="Comma 2 2" xfId="67"/>
    <cellStyle name="Comma 2 2 2" xfId="68"/>
    <cellStyle name="Comma 2 2 3" xfId="69"/>
    <cellStyle name="Comma 2 2 4" xfId="70"/>
    <cellStyle name="Comma 2 3" xfId="71"/>
    <cellStyle name="Comma 2 3 2" xfId="72"/>
    <cellStyle name="Comma 2 3 3" xfId="73"/>
    <cellStyle name="Comma 2 3 4" xfId="74"/>
    <cellStyle name="Comma 2 4" xfId="75"/>
    <cellStyle name="Comma 2 5" xfId="76"/>
    <cellStyle name="Comma 3" xfId="77"/>
    <cellStyle name="Comma 3 2" xfId="78"/>
    <cellStyle name="Comma 3 3" xfId="79"/>
    <cellStyle name="Comma 3 4" xfId="80"/>
    <cellStyle name="Comma 4" xfId="81"/>
    <cellStyle name="Comma 4 2" xfId="82"/>
    <cellStyle name="Comma 4 3" xfId="83"/>
    <cellStyle name="Comma 4 4" xfId="84"/>
    <cellStyle name="Comma 5" xfId="85"/>
    <cellStyle name="Comma 6" xfId="86"/>
    <cellStyle name="Currency" xfId="87"/>
    <cellStyle name="Currency [0]" xfId="88"/>
    <cellStyle name="Encabezado 4 2" xfId="89"/>
    <cellStyle name="Énfasis1 2" xfId="90"/>
    <cellStyle name="Énfasis2 2" xfId="91"/>
    <cellStyle name="Énfasis3 2" xfId="92"/>
    <cellStyle name="Énfasis4 2" xfId="93"/>
    <cellStyle name="Énfasis5 2" xfId="94"/>
    <cellStyle name="Énfasis6 2" xfId="95"/>
    <cellStyle name="Entrada 2" xfId="96"/>
    <cellStyle name="Explanatory Text" xfId="97"/>
    <cellStyle name="Followed Hyperlink" xfId="98"/>
    <cellStyle name="Good" xfId="99"/>
    <cellStyle name="Heading 1" xfId="100"/>
    <cellStyle name="Heading 2" xfId="101"/>
    <cellStyle name="Heading 3" xfId="102"/>
    <cellStyle name="Heading 4" xfId="103"/>
    <cellStyle name="Hyperlink" xfId="104"/>
    <cellStyle name="Incorrecto 2" xfId="105"/>
    <cellStyle name="Input" xfId="106"/>
    <cellStyle name="Linked Cell" xfId="107"/>
    <cellStyle name="Neutral" xfId="108"/>
    <cellStyle name="Neutral 2" xfId="109"/>
    <cellStyle name="Normal 10" xfId="110"/>
    <cellStyle name="Normal 2" xfId="111"/>
    <cellStyle name="Normal 2 2" xfId="112"/>
    <cellStyle name="Normal 2 2 2" xfId="113"/>
    <cellStyle name="Normal 2 3" xfId="114"/>
    <cellStyle name="Normal 2 3 2" xfId="115"/>
    <cellStyle name="Normal 2 4" xfId="116"/>
    <cellStyle name="Normal 2 4 2" xfId="117"/>
    <cellStyle name="Normal 2 4 3" xfId="118"/>
    <cellStyle name="Normal 2 4 4" xfId="119"/>
    <cellStyle name="Normal 2 5" xfId="120"/>
    <cellStyle name="Normal 2 5 2" xfId="121"/>
    <cellStyle name="Normal 2 5 3" xfId="122"/>
    <cellStyle name="Normal 2 6" xfId="123"/>
    <cellStyle name="Normal 3" xfId="124"/>
    <cellStyle name="Normal 3 2" xfId="125"/>
    <cellStyle name="Normal 3 3" xfId="126"/>
    <cellStyle name="Normal 3 4" xfId="127"/>
    <cellStyle name="Normal 4" xfId="128"/>
    <cellStyle name="Normal 4 2" xfId="129"/>
    <cellStyle name="Normal 5" xfId="130"/>
    <cellStyle name="Normal 6" xfId="131"/>
    <cellStyle name="Normal 6 2" xfId="132"/>
    <cellStyle name="Normal 7" xfId="133"/>
    <cellStyle name="Normal 8" xfId="134"/>
    <cellStyle name="Normal 8 2" xfId="135"/>
    <cellStyle name="Normal 8 3" xfId="136"/>
    <cellStyle name="Normal 9" xfId="137"/>
    <cellStyle name="Notas 2" xfId="138"/>
    <cellStyle name="Note" xfId="139"/>
    <cellStyle name="Output" xfId="140"/>
    <cellStyle name="Percent" xfId="141"/>
    <cellStyle name="Salida 2" xfId="142"/>
    <cellStyle name="TableStyleLight1" xfId="143"/>
    <cellStyle name="Texto de advertencia 2" xfId="144"/>
    <cellStyle name="Texto explicativo 2" xfId="145"/>
    <cellStyle name="Title" xfId="146"/>
    <cellStyle name="Título 1 2" xfId="147"/>
    <cellStyle name="Título 2 2" xfId="148"/>
    <cellStyle name="Título 3 2" xfId="149"/>
    <cellStyle name="Título 4" xfId="150"/>
    <cellStyle name="Total" xfId="151"/>
    <cellStyle name="Total 2" xfId="152"/>
    <cellStyle name="Warning Text" xfId="153"/>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66675</xdr:rowOff>
    </xdr:from>
    <xdr:to>
      <xdr:col>0</xdr:col>
      <xdr:colOff>2190750</xdr:colOff>
      <xdr:row>5</xdr:row>
      <xdr:rowOff>171450</xdr:rowOff>
    </xdr:to>
    <xdr:pic>
      <xdr:nvPicPr>
        <xdr:cNvPr id="1" name="Picture 3"/>
        <xdr:cNvPicPr preferRelativeResize="1">
          <a:picLocks noChangeAspect="1"/>
        </xdr:cNvPicPr>
      </xdr:nvPicPr>
      <xdr:blipFill>
        <a:blip r:embed="rId1"/>
        <a:stretch>
          <a:fillRect/>
        </a:stretch>
      </xdr:blipFill>
      <xdr:spPr>
        <a:xfrm>
          <a:off x="295275" y="66675"/>
          <a:ext cx="1895475" cy="1790700"/>
        </a:xfrm>
        <a:prstGeom prst="rect">
          <a:avLst/>
        </a:prstGeom>
        <a:noFill/>
        <a:ln w="9525" cmpd="sng">
          <a:noFill/>
        </a:ln>
      </xdr:spPr>
    </xdr:pic>
    <xdr:clientData/>
  </xdr:twoCellAnchor>
  <xdr:oneCellAnchor>
    <xdr:from>
      <xdr:col>0</xdr:col>
      <xdr:colOff>1438275</xdr:colOff>
      <xdr:row>59</xdr:row>
      <xdr:rowOff>133350</xdr:rowOff>
    </xdr:from>
    <xdr:ext cx="190500" cy="266700"/>
    <xdr:sp fLocksText="0">
      <xdr:nvSpPr>
        <xdr:cNvPr id="2" name="TextBox 2"/>
        <xdr:cNvSpPr txBox="1">
          <a:spLocks noChangeArrowheads="1"/>
        </xdr:cNvSpPr>
      </xdr:nvSpPr>
      <xdr:spPr>
        <a:xfrm>
          <a:off x="1438275" y="138684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2009775</xdr:colOff>
      <xdr:row>41</xdr:row>
      <xdr:rowOff>47625</xdr:rowOff>
    </xdr:from>
    <xdr:to>
      <xdr:col>0</xdr:col>
      <xdr:colOff>2057400</xdr:colOff>
      <xdr:row>41</xdr:row>
      <xdr:rowOff>95250</xdr:rowOff>
    </xdr:to>
    <xdr:sp fLocksText="0">
      <xdr:nvSpPr>
        <xdr:cNvPr id="3" name="TextBox 1"/>
        <xdr:cNvSpPr txBox="1">
          <a:spLocks noChangeArrowheads="1"/>
        </xdr:cNvSpPr>
      </xdr:nvSpPr>
      <xdr:spPr>
        <a:xfrm>
          <a:off x="2009775" y="9734550"/>
          <a:ext cx="47625" cy="47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P114"/>
  <sheetViews>
    <sheetView tabSelected="1" zoomScale="80" zoomScaleNormal="80" zoomScaleSheetLayoutView="80" zoomScalePageLayoutView="85" workbookViewId="0" topLeftCell="A109">
      <selection activeCell="F13" sqref="F13"/>
    </sheetView>
  </sheetViews>
  <sheetFormatPr defaultColWidth="11.421875" defaultRowHeight="12.75"/>
  <cols>
    <col min="1" max="1" width="41.421875" style="1" customWidth="1"/>
    <col min="2" max="2" width="32.28125" style="1" customWidth="1"/>
    <col min="3" max="4" width="23.140625" style="5" customWidth="1"/>
    <col min="5" max="6" width="23.140625" style="3" customWidth="1"/>
    <col min="7" max="7" width="28.140625" style="3" customWidth="1"/>
    <col min="8" max="8" width="23.140625" style="1" customWidth="1"/>
    <col min="9" max="12" width="11.7109375" style="1" hidden="1" customWidth="1"/>
    <col min="13" max="43" width="11.421875" style="6" customWidth="1"/>
    <col min="44" max="16384" width="11.421875" style="1" customWidth="1"/>
  </cols>
  <sheetData>
    <row r="1" spans="1:12" ht="18.75" customHeight="1">
      <c r="A1" s="176"/>
      <c r="B1" s="177"/>
      <c r="C1" s="177"/>
      <c r="D1" s="177"/>
      <c r="E1" s="177"/>
      <c r="F1" s="177"/>
      <c r="G1" s="177"/>
      <c r="H1" s="178"/>
      <c r="I1" s="52"/>
      <c r="J1" s="52"/>
      <c r="K1" s="52"/>
      <c r="L1" s="52"/>
    </row>
    <row r="2" spans="1:12" ht="57.75" customHeight="1">
      <c r="A2" s="81"/>
      <c r="B2" s="183" t="s">
        <v>47</v>
      </c>
      <c r="C2" s="183"/>
      <c r="D2" s="183"/>
      <c r="E2" s="183"/>
      <c r="F2" s="183"/>
      <c r="G2" s="183"/>
      <c r="H2" s="184"/>
      <c r="I2" s="50"/>
      <c r="J2" s="50"/>
      <c r="K2" s="50"/>
      <c r="L2" s="50"/>
    </row>
    <row r="3" spans="1:12" ht="18.75" customHeight="1">
      <c r="A3" s="82" t="s">
        <v>0</v>
      </c>
      <c r="B3" s="181" t="s">
        <v>58</v>
      </c>
      <c r="C3" s="181"/>
      <c r="D3" s="181"/>
      <c r="E3" s="181"/>
      <c r="F3" s="181"/>
      <c r="G3" s="181"/>
      <c r="H3" s="182"/>
      <c r="I3" s="49"/>
      <c r="J3" s="49"/>
      <c r="K3" s="49"/>
      <c r="L3" s="49"/>
    </row>
    <row r="4" spans="1:12" ht="18.75" customHeight="1">
      <c r="A4" s="82"/>
      <c r="B4" s="181" t="s">
        <v>43</v>
      </c>
      <c r="C4" s="181"/>
      <c r="D4" s="181"/>
      <c r="E4" s="181"/>
      <c r="F4" s="181"/>
      <c r="G4" s="181"/>
      <c r="H4" s="182"/>
      <c r="I4" s="49"/>
      <c r="J4" s="49"/>
      <c r="K4" s="49"/>
      <c r="L4" s="49"/>
    </row>
    <row r="5" spans="1:12" ht="18.75" customHeight="1">
      <c r="A5" s="82"/>
      <c r="B5" s="179" t="s">
        <v>68</v>
      </c>
      <c r="C5" s="179"/>
      <c r="D5" s="179"/>
      <c r="E5" s="179"/>
      <c r="F5" s="179"/>
      <c r="G5" s="179"/>
      <c r="H5" s="180"/>
      <c r="I5" s="48"/>
      <c r="J5" s="48"/>
      <c r="K5" s="48"/>
      <c r="L5" s="48"/>
    </row>
    <row r="6" spans="1:12" ht="18.75" customHeight="1">
      <c r="A6" s="190" t="s">
        <v>2</v>
      </c>
      <c r="B6" s="191"/>
      <c r="C6" s="192"/>
      <c r="D6" s="192"/>
      <c r="E6" s="192"/>
      <c r="F6" s="192"/>
      <c r="G6" s="192"/>
      <c r="H6" s="193"/>
      <c r="I6" s="51"/>
      <c r="J6" s="51"/>
      <c r="K6" s="51"/>
      <c r="L6" s="51"/>
    </row>
    <row r="7" spans="1:12" ht="23.25" customHeight="1">
      <c r="A7" s="187" t="s">
        <v>10</v>
      </c>
      <c r="B7" s="188" t="s">
        <v>46</v>
      </c>
      <c r="C7" s="188"/>
      <c r="D7" s="189" t="s">
        <v>19</v>
      </c>
      <c r="E7" s="188" t="s">
        <v>37</v>
      </c>
      <c r="F7" s="189" t="s">
        <v>45</v>
      </c>
      <c r="G7" s="185" t="s">
        <v>62</v>
      </c>
      <c r="H7" s="83" t="s">
        <v>29</v>
      </c>
      <c r="I7" s="168" t="s">
        <v>51</v>
      </c>
      <c r="J7" s="169"/>
      <c r="K7" s="169" t="s">
        <v>52</v>
      </c>
      <c r="L7" s="169"/>
    </row>
    <row r="8" spans="1:12" ht="21.75" customHeight="1">
      <c r="A8" s="187"/>
      <c r="B8" s="80" t="s">
        <v>16</v>
      </c>
      <c r="C8" s="37" t="s">
        <v>15</v>
      </c>
      <c r="D8" s="189"/>
      <c r="E8" s="188"/>
      <c r="F8" s="189"/>
      <c r="G8" s="186"/>
      <c r="H8" s="84" t="s">
        <v>63</v>
      </c>
      <c r="I8" s="64" t="s">
        <v>49</v>
      </c>
      <c r="J8" s="65" t="s">
        <v>50</v>
      </c>
      <c r="K8" s="65" t="s">
        <v>54</v>
      </c>
      <c r="L8" s="65" t="s">
        <v>15</v>
      </c>
    </row>
    <row r="9" spans="1:12" ht="29.25" customHeight="1" thickBot="1">
      <c r="A9" s="33" t="s">
        <v>41</v>
      </c>
      <c r="B9" s="34"/>
      <c r="C9" s="34"/>
      <c r="D9" s="34"/>
      <c r="E9" s="35"/>
      <c r="F9" s="34"/>
      <c r="G9" s="45"/>
      <c r="H9" s="36"/>
      <c r="I9" s="66"/>
      <c r="J9" s="67"/>
      <c r="K9" s="67"/>
      <c r="L9" s="67"/>
    </row>
    <row r="10" spans="1:12" ht="15.75">
      <c r="A10" s="120" t="s">
        <v>18</v>
      </c>
      <c r="B10" s="94">
        <v>0</v>
      </c>
      <c r="C10" s="94">
        <v>0</v>
      </c>
      <c r="D10" s="94">
        <v>6</v>
      </c>
      <c r="E10" s="121">
        <f>(SUM(B10:C10)*100)/(H10)</f>
        <v>0</v>
      </c>
      <c r="F10" s="94">
        <v>0</v>
      </c>
      <c r="G10" s="118">
        <v>0</v>
      </c>
      <c r="H10" s="95">
        <v>71</v>
      </c>
      <c r="I10" s="68">
        <v>0</v>
      </c>
      <c r="J10" s="69">
        <v>0</v>
      </c>
      <c r="K10" s="69">
        <v>0</v>
      </c>
      <c r="L10" s="69">
        <v>0</v>
      </c>
    </row>
    <row r="11" spans="1:12" ht="15.75">
      <c r="A11" s="115" t="s">
        <v>55</v>
      </c>
      <c r="B11" s="96">
        <v>0</v>
      </c>
      <c r="C11" s="96">
        <v>0</v>
      </c>
      <c r="D11" s="96">
        <v>499</v>
      </c>
      <c r="E11" s="122">
        <f>(SUM(B11:C11)*100)/(H11)</f>
        <v>0</v>
      </c>
      <c r="F11" s="96">
        <v>0</v>
      </c>
      <c r="G11" s="101">
        <v>1</v>
      </c>
      <c r="H11" s="97">
        <v>36284</v>
      </c>
      <c r="I11" s="68">
        <v>0</v>
      </c>
      <c r="J11" s="69">
        <v>0</v>
      </c>
      <c r="K11" s="69">
        <v>0</v>
      </c>
      <c r="L11" s="69">
        <v>0</v>
      </c>
    </row>
    <row r="12" spans="1:12" ht="15" customHeight="1" thickBot="1">
      <c r="A12" s="117" t="s">
        <v>57</v>
      </c>
      <c r="B12" s="98">
        <v>0</v>
      </c>
      <c r="C12" s="98">
        <v>225</v>
      </c>
      <c r="D12" s="98">
        <v>4973</v>
      </c>
      <c r="E12" s="123">
        <f>(SUM(B12:C12)*100)/(H12)</f>
        <v>0.06916777335104028</v>
      </c>
      <c r="F12" s="98">
        <v>0</v>
      </c>
      <c r="G12" s="119">
        <v>66</v>
      </c>
      <c r="H12" s="99">
        <v>325296</v>
      </c>
      <c r="I12" s="68">
        <v>0</v>
      </c>
      <c r="J12" s="69">
        <v>0</v>
      </c>
      <c r="K12" s="69">
        <v>0</v>
      </c>
      <c r="L12" s="69">
        <v>7</v>
      </c>
    </row>
    <row r="13" spans="1:12" ht="16.5" thickBot="1">
      <c r="A13" s="10" t="s">
        <v>3</v>
      </c>
      <c r="B13" s="21">
        <f>SUM(B10:B12)</f>
        <v>0</v>
      </c>
      <c r="C13" s="21">
        <f>SUM(C10:C12)</f>
        <v>225</v>
      </c>
      <c r="D13" s="21">
        <f>SUM(D10:D12)</f>
        <v>5478</v>
      </c>
      <c r="E13" s="22">
        <f>(SUM(B13:C13)*100)/H13</f>
        <v>0.06221467658046017</v>
      </c>
      <c r="F13" s="21">
        <f aca="true" t="shared" si="0" ref="F13:L13">SUM(F10:F12)</f>
        <v>0</v>
      </c>
      <c r="G13" s="42">
        <f t="shared" si="0"/>
        <v>67</v>
      </c>
      <c r="H13" s="23">
        <f t="shared" si="0"/>
        <v>361651</v>
      </c>
      <c r="I13" s="70">
        <f t="shared" si="0"/>
        <v>0</v>
      </c>
      <c r="J13" s="70">
        <f t="shared" si="0"/>
        <v>0</v>
      </c>
      <c r="K13" s="70">
        <f t="shared" si="0"/>
        <v>0</v>
      </c>
      <c r="L13" s="70">
        <f t="shared" si="0"/>
        <v>7</v>
      </c>
    </row>
    <row r="14" spans="1:12" ht="26.25" customHeight="1" thickBot="1">
      <c r="A14" s="12" t="s">
        <v>40</v>
      </c>
      <c r="B14" s="13"/>
      <c r="C14" s="13"/>
      <c r="D14" s="13"/>
      <c r="E14" s="19"/>
      <c r="F14" s="13"/>
      <c r="G14" s="13"/>
      <c r="H14" s="11"/>
      <c r="I14" s="66"/>
      <c r="J14" s="67"/>
      <c r="K14" s="67"/>
      <c r="L14" s="67"/>
    </row>
    <row r="15" spans="1:12" ht="24.75" customHeight="1" thickBot="1">
      <c r="A15" s="16" t="s">
        <v>39</v>
      </c>
      <c r="B15" s="86"/>
      <c r="C15" s="86"/>
      <c r="D15" s="86"/>
      <c r="E15" s="88"/>
      <c r="F15" s="86"/>
      <c r="G15" s="86"/>
      <c r="H15" s="87"/>
      <c r="I15" s="71"/>
      <c r="J15" s="72"/>
      <c r="K15" s="72"/>
      <c r="L15" s="72"/>
    </row>
    <row r="16" spans="1:12" ht="16.5" thickBot="1">
      <c r="A16" s="130" t="s">
        <v>66</v>
      </c>
      <c r="B16" s="124">
        <v>0</v>
      </c>
      <c r="C16" s="124">
        <v>8731</v>
      </c>
      <c r="D16" s="124">
        <v>15</v>
      </c>
      <c r="E16" s="136">
        <f>(SUM(B16:C16))*100/H16</f>
        <v>6.788002239084463</v>
      </c>
      <c r="F16" s="124">
        <v>0</v>
      </c>
      <c r="G16" s="133">
        <v>5</v>
      </c>
      <c r="H16" s="137">
        <v>128624</v>
      </c>
      <c r="I16" s="68">
        <v>0</v>
      </c>
      <c r="J16" s="69">
        <v>0</v>
      </c>
      <c r="K16" s="69">
        <v>419</v>
      </c>
      <c r="L16" s="69">
        <v>0</v>
      </c>
    </row>
    <row r="17" spans="1:12" ht="16.5" thickBot="1">
      <c r="A17" s="38" t="s">
        <v>31</v>
      </c>
      <c r="B17" s="39"/>
      <c r="C17" s="39"/>
      <c r="D17" s="39"/>
      <c r="E17" s="39"/>
      <c r="F17" s="39"/>
      <c r="G17" s="39"/>
      <c r="H17" s="40"/>
      <c r="I17" s="73"/>
      <c r="J17" s="74"/>
      <c r="K17" s="74"/>
      <c r="L17" s="74"/>
    </row>
    <row r="18" spans="1:12" ht="15.75">
      <c r="A18" s="120" t="s">
        <v>70</v>
      </c>
      <c r="B18" s="94">
        <v>1294</v>
      </c>
      <c r="C18" s="94">
        <v>206</v>
      </c>
      <c r="D18" s="94">
        <v>0</v>
      </c>
      <c r="E18" s="103">
        <f aca="true" t="shared" si="1" ref="E18:E25">SUM(B18:C18)*100/H18</f>
        <v>404.3126684636119</v>
      </c>
      <c r="F18" s="94">
        <v>0</v>
      </c>
      <c r="G18" s="100">
        <v>0</v>
      </c>
      <c r="H18" s="95">
        <v>371</v>
      </c>
      <c r="I18" s="68"/>
      <c r="J18" s="69"/>
      <c r="K18" s="69"/>
      <c r="L18" s="69"/>
    </row>
    <row r="19" spans="1:12" ht="15.75">
      <c r="A19" s="115" t="s">
        <v>24</v>
      </c>
      <c r="B19" s="96">
        <v>6327</v>
      </c>
      <c r="C19" s="96">
        <v>1800</v>
      </c>
      <c r="D19" s="125">
        <v>32</v>
      </c>
      <c r="E19" s="105">
        <f t="shared" si="1"/>
        <v>166.50276582667487</v>
      </c>
      <c r="F19" s="96">
        <v>0</v>
      </c>
      <c r="G19" s="101">
        <v>5</v>
      </c>
      <c r="H19" s="97">
        <v>4881</v>
      </c>
      <c r="I19" s="68">
        <v>0</v>
      </c>
      <c r="J19" s="69">
        <v>0</v>
      </c>
      <c r="K19" s="69">
        <v>0</v>
      </c>
      <c r="L19" s="69">
        <v>1</v>
      </c>
    </row>
    <row r="20" spans="1:12" ht="15.75">
      <c r="A20" s="115" t="s">
        <v>71</v>
      </c>
      <c r="B20" s="96">
        <v>11499</v>
      </c>
      <c r="C20" s="96">
        <v>51</v>
      </c>
      <c r="D20" s="125">
        <v>0</v>
      </c>
      <c r="E20" s="105">
        <f t="shared" si="1"/>
        <v>187.89653489507077</v>
      </c>
      <c r="F20" s="96">
        <v>0</v>
      </c>
      <c r="G20" s="101">
        <v>4</v>
      </c>
      <c r="H20" s="97">
        <v>6147</v>
      </c>
      <c r="I20" s="68"/>
      <c r="J20" s="69"/>
      <c r="K20" s="69"/>
      <c r="L20" s="69"/>
    </row>
    <row r="21" spans="1:43" s="2" customFormat="1" ht="15.75">
      <c r="A21" s="115" t="s">
        <v>72</v>
      </c>
      <c r="B21" s="96">
        <v>3634</v>
      </c>
      <c r="C21" s="96">
        <v>921</v>
      </c>
      <c r="D21" s="125">
        <v>0</v>
      </c>
      <c r="E21" s="105">
        <f t="shared" si="1"/>
        <v>27.317980088760944</v>
      </c>
      <c r="F21" s="96">
        <v>0</v>
      </c>
      <c r="G21" s="101">
        <v>59</v>
      </c>
      <c r="H21" s="97">
        <v>16674</v>
      </c>
      <c r="I21" s="68">
        <v>5</v>
      </c>
      <c r="J21" s="69">
        <v>0</v>
      </c>
      <c r="K21" s="69">
        <v>47</v>
      </c>
      <c r="L21" s="69">
        <v>13</v>
      </c>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row>
    <row r="22" spans="1:12" ht="15.75">
      <c r="A22" s="115" t="s">
        <v>23</v>
      </c>
      <c r="B22" s="96">
        <v>32130</v>
      </c>
      <c r="C22" s="96">
        <v>302</v>
      </c>
      <c r="D22" s="125">
        <v>0</v>
      </c>
      <c r="E22" s="105">
        <f t="shared" si="1"/>
        <v>395.995115995116</v>
      </c>
      <c r="F22" s="96">
        <v>0</v>
      </c>
      <c r="G22" s="101">
        <v>4</v>
      </c>
      <c r="H22" s="97">
        <v>8190</v>
      </c>
      <c r="I22" s="68">
        <v>61</v>
      </c>
      <c r="J22" s="69">
        <v>0</v>
      </c>
      <c r="K22" s="69">
        <v>141</v>
      </c>
      <c r="L22" s="69">
        <v>1</v>
      </c>
    </row>
    <row r="23" spans="1:12" ht="15.75">
      <c r="A23" s="115" t="s">
        <v>26</v>
      </c>
      <c r="B23" s="96">
        <v>0</v>
      </c>
      <c r="C23" s="96">
        <v>2060</v>
      </c>
      <c r="D23" s="125">
        <v>3</v>
      </c>
      <c r="E23" s="105">
        <f t="shared" si="1"/>
        <v>33.3117723156533</v>
      </c>
      <c r="F23" s="96">
        <v>0</v>
      </c>
      <c r="G23" s="101">
        <v>2</v>
      </c>
      <c r="H23" s="97">
        <v>6184</v>
      </c>
      <c r="I23" s="68"/>
      <c r="J23" s="69"/>
      <c r="K23" s="69"/>
      <c r="L23" s="69"/>
    </row>
    <row r="24" spans="1:12" ht="16.5" thickBot="1">
      <c r="A24" s="117" t="s">
        <v>73</v>
      </c>
      <c r="B24" s="98">
        <v>4178</v>
      </c>
      <c r="C24" s="98">
        <v>969</v>
      </c>
      <c r="D24" s="124">
        <v>42</v>
      </c>
      <c r="E24" s="109">
        <f t="shared" si="1"/>
        <v>128.99749373433585</v>
      </c>
      <c r="F24" s="98">
        <v>0</v>
      </c>
      <c r="G24" s="119">
        <v>7</v>
      </c>
      <c r="H24" s="99">
        <v>3990</v>
      </c>
      <c r="I24" s="68">
        <v>35</v>
      </c>
      <c r="J24" s="69">
        <v>5</v>
      </c>
      <c r="K24" s="69">
        <v>13</v>
      </c>
      <c r="L24" s="69">
        <v>3</v>
      </c>
    </row>
    <row r="25" spans="1:12" ht="16.5" thickBot="1">
      <c r="A25" s="10" t="s">
        <v>3</v>
      </c>
      <c r="B25" s="21">
        <f>SUM(B18:B24)</f>
        <v>59062</v>
      </c>
      <c r="C25" s="21">
        <f>SUM(C18:C24)</f>
        <v>6309</v>
      </c>
      <c r="D25" s="21">
        <f>SUM(D18:D24)</f>
        <v>77</v>
      </c>
      <c r="E25" s="24">
        <f t="shared" si="1"/>
        <v>140.7735211146284</v>
      </c>
      <c r="F25" s="21">
        <f>SUM(F18:F24)</f>
        <v>0</v>
      </c>
      <c r="G25" s="43">
        <f aca="true" t="shared" si="2" ref="G25:L25">SUM(G18:G24)</f>
        <v>81</v>
      </c>
      <c r="H25" s="23">
        <f t="shared" si="2"/>
        <v>46437</v>
      </c>
      <c r="I25" s="70">
        <f t="shared" si="2"/>
        <v>101</v>
      </c>
      <c r="J25" s="70">
        <f t="shared" si="2"/>
        <v>5</v>
      </c>
      <c r="K25" s="70">
        <f t="shared" si="2"/>
        <v>201</v>
      </c>
      <c r="L25" s="70">
        <f t="shared" si="2"/>
        <v>18</v>
      </c>
    </row>
    <row r="26" spans="1:12" ht="16.5" thickBot="1">
      <c r="A26" s="38" t="s">
        <v>28</v>
      </c>
      <c r="B26" s="39"/>
      <c r="C26" s="39"/>
      <c r="D26" s="39"/>
      <c r="E26" s="39"/>
      <c r="F26" s="39"/>
      <c r="G26" s="39"/>
      <c r="H26" s="40"/>
      <c r="I26" s="73"/>
      <c r="J26" s="74"/>
      <c r="K26" s="74"/>
      <c r="L26" s="74"/>
    </row>
    <row r="27" spans="1:43" s="4" customFormat="1" ht="15.75">
      <c r="A27" s="120" t="s">
        <v>60</v>
      </c>
      <c r="B27" s="127">
        <v>0</v>
      </c>
      <c r="C27" s="94">
        <v>187</v>
      </c>
      <c r="D27" s="94">
        <v>58</v>
      </c>
      <c r="E27" s="103">
        <f aca="true" t="shared" si="3" ref="E27:E36">SUM(B27:C27)*100/H27</f>
        <v>1.641502808988764</v>
      </c>
      <c r="F27" s="94">
        <v>0</v>
      </c>
      <c r="G27" s="100">
        <v>0</v>
      </c>
      <c r="H27" s="112">
        <v>11392</v>
      </c>
      <c r="I27" s="75"/>
      <c r="J27" s="76"/>
      <c r="K27" s="76">
        <v>29</v>
      </c>
      <c r="L27" s="76"/>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row>
    <row r="28" spans="1:12" ht="15.75">
      <c r="A28" s="115" t="s">
        <v>74</v>
      </c>
      <c r="B28" s="126">
        <v>4906</v>
      </c>
      <c r="C28" s="96">
        <v>345</v>
      </c>
      <c r="D28" s="125">
        <v>0</v>
      </c>
      <c r="E28" s="105">
        <f t="shared" si="3"/>
        <v>49.03810235338065</v>
      </c>
      <c r="F28" s="96">
        <v>0</v>
      </c>
      <c r="G28" s="118">
        <v>54</v>
      </c>
      <c r="H28" s="107">
        <v>10708</v>
      </c>
      <c r="I28" s="75">
        <v>16</v>
      </c>
      <c r="J28" s="76">
        <v>0</v>
      </c>
      <c r="K28" s="76">
        <v>274</v>
      </c>
      <c r="L28" s="76">
        <v>30</v>
      </c>
    </row>
    <row r="29" spans="1:12" ht="15.75">
      <c r="A29" s="115" t="s">
        <v>75</v>
      </c>
      <c r="B29" s="126">
        <v>10385</v>
      </c>
      <c r="C29" s="96">
        <v>483</v>
      </c>
      <c r="D29" s="125">
        <v>10</v>
      </c>
      <c r="E29" s="105">
        <f t="shared" si="3"/>
        <v>3937.68115942029</v>
      </c>
      <c r="F29" s="96">
        <v>0</v>
      </c>
      <c r="G29" s="101">
        <v>17</v>
      </c>
      <c r="H29" s="106">
        <v>276</v>
      </c>
      <c r="I29" s="75"/>
      <c r="J29" s="76"/>
      <c r="K29" s="76"/>
      <c r="L29" s="76"/>
    </row>
    <row r="30" spans="1:12" ht="15.75">
      <c r="A30" s="115" t="s">
        <v>76</v>
      </c>
      <c r="B30" s="126">
        <v>30845</v>
      </c>
      <c r="C30" s="96">
        <v>382</v>
      </c>
      <c r="D30" s="125">
        <v>0</v>
      </c>
      <c r="E30" s="105">
        <f t="shared" si="3"/>
        <v>6615.889830508475</v>
      </c>
      <c r="F30" s="96">
        <v>0</v>
      </c>
      <c r="G30" s="101">
        <v>18</v>
      </c>
      <c r="H30" s="106">
        <v>472</v>
      </c>
      <c r="I30" s="75"/>
      <c r="J30" s="76"/>
      <c r="K30" s="76"/>
      <c r="L30" s="76"/>
    </row>
    <row r="31" spans="1:12" ht="15.75" customHeight="1">
      <c r="A31" s="116" t="s">
        <v>77</v>
      </c>
      <c r="B31" s="126">
        <v>2955</v>
      </c>
      <c r="C31" s="96">
        <v>5</v>
      </c>
      <c r="D31" s="96">
        <v>0</v>
      </c>
      <c r="E31" s="105">
        <f t="shared" si="3"/>
        <v>27.11615976548186</v>
      </c>
      <c r="F31" s="96">
        <v>0</v>
      </c>
      <c r="G31" s="118">
        <v>1</v>
      </c>
      <c r="H31" s="107">
        <v>10916</v>
      </c>
      <c r="I31" s="75"/>
      <c r="J31" s="76"/>
      <c r="K31" s="76"/>
      <c r="L31" s="76"/>
    </row>
    <row r="32" spans="1:12" ht="15.75" customHeight="1">
      <c r="A32" s="115" t="s">
        <v>78</v>
      </c>
      <c r="B32" s="126">
        <v>36680</v>
      </c>
      <c r="C32" s="96">
        <v>21</v>
      </c>
      <c r="D32" s="96">
        <v>0</v>
      </c>
      <c r="E32" s="105">
        <f t="shared" si="3"/>
        <v>9267.929292929293</v>
      </c>
      <c r="F32" s="96">
        <v>0</v>
      </c>
      <c r="G32" s="101">
        <v>23</v>
      </c>
      <c r="H32" s="106">
        <v>396</v>
      </c>
      <c r="I32" s="75"/>
      <c r="J32" s="76"/>
      <c r="K32" s="76"/>
      <c r="L32" s="76"/>
    </row>
    <row r="33" spans="1:12" ht="18" customHeight="1">
      <c r="A33" s="115" t="s">
        <v>79</v>
      </c>
      <c r="B33" s="126">
        <v>0</v>
      </c>
      <c r="C33" s="96">
        <v>40139</v>
      </c>
      <c r="D33" s="96">
        <v>137</v>
      </c>
      <c r="E33" s="105">
        <f t="shared" si="3"/>
        <v>1090.4373811464277</v>
      </c>
      <c r="F33" s="96">
        <v>5</v>
      </c>
      <c r="G33" s="118">
        <v>29</v>
      </c>
      <c r="H33" s="107">
        <v>3681</v>
      </c>
      <c r="I33" s="75">
        <v>0</v>
      </c>
      <c r="J33" s="76">
        <v>1</v>
      </c>
      <c r="K33" s="76">
        <v>11</v>
      </c>
      <c r="L33" s="76">
        <v>34</v>
      </c>
    </row>
    <row r="34" spans="1:12" ht="16.5" customHeight="1">
      <c r="A34" s="115" t="s">
        <v>80</v>
      </c>
      <c r="B34" s="126">
        <v>990</v>
      </c>
      <c r="C34" s="96">
        <v>61</v>
      </c>
      <c r="D34" s="96">
        <v>0</v>
      </c>
      <c r="E34" s="105">
        <f t="shared" si="3"/>
        <v>10510</v>
      </c>
      <c r="F34" s="96">
        <v>0</v>
      </c>
      <c r="G34" s="118">
        <v>0</v>
      </c>
      <c r="H34" s="138">
        <v>10</v>
      </c>
      <c r="I34" s="75"/>
      <c r="J34" s="76"/>
      <c r="K34" s="76"/>
      <c r="L34" s="76"/>
    </row>
    <row r="35" spans="1:12" ht="16.5" thickBot="1">
      <c r="A35" s="117" t="s">
        <v>81</v>
      </c>
      <c r="B35" s="90">
        <v>3280</v>
      </c>
      <c r="C35" s="98">
        <v>200</v>
      </c>
      <c r="D35" s="98">
        <v>0</v>
      </c>
      <c r="E35" s="109">
        <f t="shared" si="3"/>
        <v>9666.666666666666</v>
      </c>
      <c r="F35" s="98">
        <v>0</v>
      </c>
      <c r="G35" s="119">
        <v>1</v>
      </c>
      <c r="H35" s="108">
        <v>36</v>
      </c>
      <c r="I35" s="75"/>
      <c r="J35" s="76"/>
      <c r="K35" s="76"/>
      <c r="L35" s="76"/>
    </row>
    <row r="36" spans="1:12" ht="16.5" thickBot="1">
      <c r="A36" s="10" t="s">
        <v>3</v>
      </c>
      <c r="B36" s="25">
        <f>SUM(B27:B35)</f>
        <v>90041</v>
      </c>
      <c r="C36" s="26">
        <f>SUM(C27:C35)</f>
        <v>41823</v>
      </c>
      <c r="D36" s="27">
        <f>SUM(D27:D35)</f>
        <v>205</v>
      </c>
      <c r="E36" s="28">
        <f t="shared" si="3"/>
        <v>348.0455037347903</v>
      </c>
      <c r="F36" s="29">
        <f aca="true" t="shared" si="4" ref="F36:L36">SUM(F27:F35)</f>
        <v>5</v>
      </c>
      <c r="G36" s="44">
        <f t="shared" si="4"/>
        <v>143</v>
      </c>
      <c r="H36" s="30">
        <f t="shared" si="4"/>
        <v>37887</v>
      </c>
      <c r="I36" s="77">
        <f t="shared" si="4"/>
        <v>16</v>
      </c>
      <c r="J36" s="77">
        <f t="shared" si="4"/>
        <v>1</v>
      </c>
      <c r="K36" s="77">
        <f t="shared" si="4"/>
        <v>314</v>
      </c>
      <c r="L36" s="77">
        <f t="shared" si="4"/>
        <v>64</v>
      </c>
    </row>
    <row r="37" spans="1:12" ht="16.5" thickBot="1">
      <c r="A37" s="38" t="s">
        <v>32</v>
      </c>
      <c r="B37" s="39"/>
      <c r="C37" s="39"/>
      <c r="D37" s="39"/>
      <c r="E37" s="39"/>
      <c r="F37" s="39"/>
      <c r="G37" s="39"/>
      <c r="H37" s="40"/>
      <c r="I37" s="73"/>
      <c r="J37" s="74"/>
      <c r="K37" s="74"/>
      <c r="L37" s="74"/>
    </row>
    <row r="38" spans="1:12" ht="16.5" customHeight="1">
      <c r="A38" s="120" t="s">
        <v>82</v>
      </c>
      <c r="B38" s="94">
        <v>1767</v>
      </c>
      <c r="C38" s="94">
        <v>585</v>
      </c>
      <c r="D38" s="94">
        <v>4</v>
      </c>
      <c r="E38" s="103">
        <f aca="true" t="shared" si="5" ref="E38:E44">SUM(B38:C38)*100/H38</f>
        <v>21.438337435056056</v>
      </c>
      <c r="F38" s="94">
        <v>0</v>
      </c>
      <c r="G38" s="100">
        <v>14</v>
      </c>
      <c r="H38" s="95">
        <v>10971</v>
      </c>
      <c r="I38" s="68"/>
      <c r="J38" s="69"/>
      <c r="K38" s="69"/>
      <c r="L38" s="69"/>
    </row>
    <row r="39" spans="1:12" ht="15.75">
      <c r="A39" s="115" t="s">
        <v>83</v>
      </c>
      <c r="B39" s="96">
        <v>97936</v>
      </c>
      <c r="C39" s="96">
        <v>9802</v>
      </c>
      <c r="D39" s="96">
        <v>0</v>
      </c>
      <c r="E39" s="105">
        <f t="shared" si="5"/>
        <v>221.4552929085303</v>
      </c>
      <c r="F39" s="96">
        <v>0</v>
      </c>
      <c r="G39" s="101">
        <v>150</v>
      </c>
      <c r="H39" s="97">
        <v>48650</v>
      </c>
      <c r="I39" s="68">
        <v>195</v>
      </c>
      <c r="J39" s="69">
        <v>216</v>
      </c>
      <c r="K39" s="69">
        <v>417</v>
      </c>
      <c r="L39" s="69">
        <v>0</v>
      </c>
    </row>
    <row r="40" spans="1:12" ht="16.5" customHeight="1">
      <c r="A40" s="115" t="s">
        <v>84</v>
      </c>
      <c r="B40" s="201">
        <v>3972</v>
      </c>
      <c r="C40" s="201">
        <v>1330</v>
      </c>
      <c r="D40" s="96">
        <v>15</v>
      </c>
      <c r="E40" s="105">
        <f t="shared" si="5"/>
        <v>32.121652732339754</v>
      </c>
      <c r="F40" s="96">
        <v>0</v>
      </c>
      <c r="G40" s="101">
        <v>3</v>
      </c>
      <c r="H40" s="97">
        <v>16506</v>
      </c>
      <c r="I40" s="68"/>
      <c r="J40" s="69"/>
      <c r="K40" s="69"/>
      <c r="L40" s="69"/>
    </row>
    <row r="41" spans="1:12" ht="18.75" customHeight="1">
      <c r="A41" s="115" t="s">
        <v>85</v>
      </c>
      <c r="B41" s="96">
        <v>4782</v>
      </c>
      <c r="C41" s="96">
        <v>1006</v>
      </c>
      <c r="D41" s="96">
        <v>22</v>
      </c>
      <c r="E41" s="105">
        <f t="shared" si="5"/>
        <v>18.104472943384422</v>
      </c>
      <c r="F41" s="96">
        <v>0</v>
      </c>
      <c r="G41" s="101">
        <v>0</v>
      </c>
      <c r="H41" s="97">
        <v>31970</v>
      </c>
      <c r="I41" s="68"/>
      <c r="J41" s="69"/>
      <c r="K41" s="69"/>
      <c r="L41" s="69"/>
    </row>
    <row r="42" spans="1:12" ht="18" customHeight="1" thickBot="1">
      <c r="A42" s="117" t="s">
        <v>86</v>
      </c>
      <c r="B42" s="98">
        <v>59965</v>
      </c>
      <c r="C42" s="98">
        <v>2413</v>
      </c>
      <c r="D42" s="98">
        <v>0</v>
      </c>
      <c r="E42" s="109">
        <f t="shared" si="5"/>
        <v>197.91230408020814</v>
      </c>
      <c r="F42" s="98">
        <v>0</v>
      </c>
      <c r="G42" s="119">
        <v>0</v>
      </c>
      <c r="H42" s="99">
        <v>31518</v>
      </c>
      <c r="I42" s="68"/>
      <c r="J42" s="69"/>
      <c r="K42" s="69"/>
      <c r="L42" s="69"/>
    </row>
    <row r="43" spans="1:12" ht="16.5" customHeight="1" thickBot="1">
      <c r="A43" s="10" t="s">
        <v>3</v>
      </c>
      <c r="B43" s="21">
        <f>SUM(B38:B42)</f>
        <v>168422</v>
      </c>
      <c r="C43" s="21">
        <f>SUM(C38:C42)</f>
        <v>15136</v>
      </c>
      <c r="D43" s="21">
        <f>SUM(D38:D42)</f>
        <v>41</v>
      </c>
      <c r="E43" s="22">
        <f t="shared" si="5"/>
        <v>131.47441177523905</v>
      </c>
      <c r="F43" s="21">
        <f aca="true" t="shared" si="6" ref="F43:L43">SUM(F38:F42)</f>
        <v>0</v>
      </c>
      <c r="G43" s="29">
        <f t="shared" si="6"/>
        <v>167</v>
      </c>
      <c r="H43" s="23">
        <f t="shared" si="6"/>
        <v>139615</v>
      </c>
      <c r="I43" s="70">
        <f t="shared" si="6"/>
        <v>195</v>
      </c>
      <c r="J43" s="70">
        <f t="shared" si="6"/>
        <v>216</v>
      </c>
      <c r="K43" s="70">
        <f t="shared" si="6"/>
        <v>417</v>
      </c>
      <c r="L43" s="70">
        <f t="shared" si="6"/>
        <v>0</v>
      </c>
    </row>
    <row r="44" spans="1:12" ht="18.75" customHeight="1" thickBot="1">
      <c r="A44" s="130" t="s">
        <v>87</v>
      </c>
      <c r="B44" s="131">
        <v>223230</v>
      </c>
      <c r="C44" s="131">
        <v>133527</v>
      </c>
      <c r="D44" s="131">
        <v>0</v>
      </c>
      <c r="E44" s="132">
        <f t="shared" si="5"/>
        <v>170.2466679074029</v>
      </c>
      <c r="F44" s="131">
        <v>11</v>
      </c>
      <c r="G44" s="133">
        <v>2653</v>
      </c>
      <c r="H44" s="134">
        <v>209553</v>
      </c>
      <c r="I44" s="68">
        <v>9289</v>
      </c>
      <c r="J44" s="69">
        <v>2989</v>
      </c>
      <c r="K44" s="69"/>
      <c r="L44" s="69"/>
    </row>
    <row r="45" spans="1:12" ht="18.75" customHeight="1" thickBot="1">
      <c r="A45" s="38" t="s">
        <v>36</v>
      </c>
      <c r="B45" s="39"/>
      <c r="C45" s="39"/>
      <c r="D45" s="39"/>
      <c r="E45" s="39"/>
      <c r="F45" s="39"/>
      <c r="G45" s="39"/>
      <c r="H45" s="40"/>
      <c r="I45" s="73"/>
      <c r="J45" s="74"/>
      <c r="K45" s="74"/>
      <c r="L45" s="74"/>
    </row>
    <row r="46" spans="1:12" ht="18.75" customHeight="1">
      <c r="A46" s="120" t="s">
        <v>88</v>
      </c>
      <c r="B46" s="100">
        <v>869</v>
      </c>
      <c r="C46" s="100">
        <v>86</v>
      </c>
      <c r="D46" s="100">
        <v>40</v>
      </c>
      <c r="E46" s="103">
        <f>SUM(B46:C46)*100/H46</f>
        <v>2.1674988651838403</v>
      </c>
      <c r="F46" s="100">
        <v>0</v>
      </c>
      <c r="G46" s="139">
        <v>2</v>
      </c>
      <c r="H46" s="140">
        <v>44060</v>
      </c>
      <c r="I46" s="68"/>
      <c r="J46" s="69"/>
      <c r="K46" s="69"/>
      <c r="L46" s="69"/>
    </row>
    <row r="47" spans="1:12" ht="18.75" customHeight="1">
      <c r="A47" s="115" t="s">
        <v>17</v>
      </c>
      <c r="B47" s="101">
        <v>0</v>
      </c>
      <c r="C47" s="101">
        <v>0</v>
      </c>
      <c r="D47" s="101">
        <v>34</v>
      </c>
      <c r="E47" s="105">
        <f>SUM(B47:C47)*100/H47</f>
        <v>0</v>
      </c>
      <c r="F47" s="101">
        <v>0</v>
      </c>
      <c r="G47" s="128">
        <v>0</v>
      </c>
      <c r="H47" s="113">
        <v>18131</v>
      </c>
      <c r="I47" s="68"/>
      <c r="J47" s="69"/>
      <c r="K47" s="69"/>
      <c r="L47" s="69"/>
    </row>
    <row r="48" spans="1:12" ht="18.75" customHeight="1">
      <c r="A48" s="115" t="s">
        <v>89</v>
      </c>
      <c r="B48" s="101">
        <v>651</v>
      </c>
      <c r="C48" s="101">
        <v>14</v>
      </c>
      <c r="D48" s="101">
        <v>0</v>
      </c>
      <c r="E48" s="105">
        <f>SUM(B48:C48)*100/H48</f>
        <v>9.888475836431226</v>
      </c>
      <c r="F48" s="101">
        <v>0</v>
      </c>
      <c r="G48" s="128">
        <v>2</v>
      </c>
      <c r="H48" s="113">
        <v>6725</v>
      </c>
      <c r="I48" s="68"/>
      <c r="J48" s="69"/>
      <c r="K48" s="69"/>
      <c r="L48" s="69"/>
    </row>
    <row r="49" spans="1:12" ht="18.75" customHeight="1" thickBot="1">
      <c r="A49" s="117" t="s">
        <v>27</v>
      </c>
      <c r="B49" s="102">
        <v>0</v>
      </c>
      <c r="C49" s="102">
        <v>0</v>
      </c>
      <c r="D49" s="102">
        <v>1</v>
      </c>
      <c r="E49" s="109">
        <f>SUM(B49:C49)*100/H49</f>
        <v>0</v>
      </c>
      <c r="F49" s="102">
        <v>0</v>
      </c>
      <c r="G49" s="129">
        <v>0</v>
      </c>
      <c r="H49" s="114">
        <v>3444</v>
      </c>
      <c r="I49" s="68"/>
      <c r="J49" s="69"/>
      <c r="K49" s="69"/>
      <c r="L49" s="69"/>
    </row>
    <row r="50" spans="1:12" ht="18.75" customHeight="1" thickBot="1">
      <c r="A50" s="10" t="s">
        <v>3</v>
      </c>
      <c r="B50" s="29">
        <f>SUM(B46:B49)</f>
        <v>1520</v>
      </c>
      <c r="C50" s="29">
        <f>SUM(C46:C49)</f>
        <v>100</v>
      </c>
      <c r="D50" s="29">
        <f>SUM(D46:D49)</f>
        <v>75</v>
      </c>
      <c r="E50" s="31">
        <f>SUM(B50:C50)*100/H50</f>
        <v>2.2388059701492535</v>
      </c>
      <c r="F50" s="29">
        <f aca="true" t="shared" si="7" ref="F50:L50">SUM(F46:F49)</f>
        <v>0</v>
      </c>
      <c r="G50" s="44">
        <f t="shared" si="7"/>
        <v>4</v>
      </c>
      <c r="H50" s="32">
        <f t="shared" si="7"/>
        <v>72360</v>
      </c>
      <c r="I50" s="78">
        <f t="shared" si="7"/>
        <v>0</v>
      </c>
      <c r="J50" s="78">
        <f t="shared" si="7"/>
        <v>0</v>
      </c>
      <c r="K50" s="78">
        <f t="shared" si="7"/>
        <v>0</v>
      </c>
      <c r="L50" s="78">
        <f t="shared" si="7"/>
        <v>0</v>
      </c>
    </row>
    <row r="51" spans="1:12" ht="24.75" customHeight="1" thickBot="1">
      <c r="A51" s="16" t="s">
        <v>5</v>
      </c>
      <c r="B51" s="14"/>
      <c r="C51" s="14"/>
      <c r="D51" s="14"/>
      <c r="E51" s="18"/>
      <c r="F51" s="14"/>
      <c r="G51" s="14"/>
      <c r="H51" s="15"/>
      <c r="I51" s="71"/>
      <c r="J51" s="72"/>
      <c r="K51" s="72"/>
      <c r="L51" s="72"/>
    </row>
    <row r="52" spans="1:12" ht="18" customHeight="1">
      <c r="A52" s="120" t="s">
        <v>61</v>
      </c>
      <c r="B52" s="135">
        <v>29</v>
      </c>
      <c r="C52" s="94">
        <v>23</v>
      </c>
      <c r="D52" s="94">
        <v>1</v>
      </c>
      <c r="E52" s="103">
        <f aca="true" t="shared" si="8" ref="E52:E75">SUM(B52:C52)*100/H52</f>
        <v>305.88235294117646</v>
      </c>
      <c r="F52" s="94">
        <v>0</v>
      </c>
      <c r="G52" s="100">
        <v>0</v>
      </c>
      <c r="H52" s="104">
        <v>17</v>
      </c>
      <c r="I52" s="75"/>
      <c r="J52" s="76"/>
      <c r="K52" s="76"/>
      <c r="L52" s="76"/>
    </row>
    <row r="53" spans="1:12" ht="15.75">
      <c r="A53" s="115" t="s">
        <v>13</v>
      </c>
      <c r="B53" s="126">
        <v>465</v>
      </c>
      <c r="C53" s="96">
        <v>14</v>
      </c>
      <c r="D53" s="96">
        <v>2</v>
      </c>
      <c r="E53" s="105">
        <f t="shared" si="8"/>
        <v>509.5744680851064</v>
      </c>
      <c r="F53" s="96">
        <v>0</v>
      </c>
      <c r="G53" s="101">
        <v>0</v>
      </c>
      <c r="H53" s="106">
        <v>94</v>
      </c>
      <c r="I53" s="75"/>
      <c r="J53" s="76"/>
      <c r="K53" s="76"/>
      <c r="L53" s="76"/>
    </row>
    <row r="54" spans="1:12" ht="15.75" customHeight="1">
      <c r="A54" s="115" t="s">
        <v>90</v>
      </c>
      <c r="B54" s="126">
        <v>1208</v>
      </c>
      <c r="C54" s="96">
        <v>468</v>
      </c>
      <c r="D54" s="96">
        <v>7</v>
      </c>
      <c r="E54" s="105">
        <f t="shared" si="8"/>
        <v>1470.1754385964912</v>
      </c>
      <c r="F54" s="96">
        <v>0</v>
      </c>
      <c r="G54" s="101">
        <v>0</v>
      </c>
      <c r="H54" s="106">
        <v>114</v>
      </c>
      <c r="I54" s="75">
        <v>0</v>
      </c>
      <c r="J54" s="76">
        <v>0</v>
      </c>
      <c r="K54" s="76"/>
      <c r="L54" s="76"/>
    </row>
    <row r="55" spans="1:12" ht="15.75">
      <c r="A55" s="115" t="s">
        <v>21</v>
      </c>
      <c r="B55" s="126">
        <v>0</v>
      </c>
      <c r="C55" s="96">
        <v>25</v>
      </c>
      <c r="D55" s="96">
        <v>3</v>
      </c>
      <c r="E55" s="105">
        <f t="shared" si="8"/>
        <v>6.329113924050633</v>
      </c>
      <c r="F55" s="96">
        <v>0</v>
      </c>
      <c r="G55" s="101">
        <v>0</v>
      </c>
      <c r="H55" s="106">
        <v>395</v>
      </c>
      <c r="I55" s="75">
        <v>0</v>
      </c>
      <c r="J55" s="76">
        <v>0</v>
      </c>
      <c r="K55" s="76">
        <v>0</v>
      </c>
      <c r="L55" s="76">
        <v>0</v>
      </c>
    </row>
    <row r="56" spans="1:12" ht="15.75">
      <c r="A56" s="115" t="s">
        <v>91</v>
      </c>
      <c r="B56" s="126">
        <v>705</v>
      </c>
      <c r="C56" s="96">
        <v>150</v>
      </c>
      <c r="D56" s="96">
        <v>0</v>
      </c>
      <c r="E56" s="105">
        <f t="shared" si="8"/>
        <v>292.8082191780822</v>
      </c>
      <c r="F56" s="96">
        <v>0</v>
      </c>
      <c r="G56" s="101">
        <v>1</v>
      </c>
      <c r="H56" s="106">
        <v>292</v>
      </c>
      <c r="I56" s="75"/>
      <c r="J56" s="76"/>
      <c r="K56" s="76"/>
      <c r="L56" s="76"/>
    </row>
    <row r="57" spans="1:12" ht="15.75">
      <c r="A57" s="115" t="s">
        <v>92</v>
      </c>
      <c r="B57" s="126">
        <v>235</v>
      </c>
      <c r="C57" s="96">
        <v>381</v>
      </c>
      <c r="D57" s="96">
        <v>0</v>
      </c>
      <c r="E57" s="105">
        <f t="shared" si="8"/>
        <v>2464</v>
      </c>
      <c r="F57" s="96">
        <v>0</v>
      </c>
      <c r="G57" s="101">
        <v>0</v>
      </c>
      <c r="H57" s="106">
        <v>25</v>
      </c>
      <c r="I57" s="75">
        <v>0</v>
      </c>
      <c r="J57" s="76">
        <v>0</v>
      </c>
      <c r="K57" s="76"/>
      <c r="L57" s="76"/>
    </row>
    <row r="58" spans="1:12" ht="15.75">
      <c r="A58" s="115" t="s">
        <v>6</v>
      </c>
      <c r="B58" s="126">
        <v>232</v>
      </c>
      <c r="C58" s="96">
        <v>31</v>
      </c>
      <c r="D58" s="96">
        <v>10</v>
      </c>
      <c r="E58" s="105">
        <f t="shared" si="8"/>
        <v>453.44827586206895</v>
      </c>
      <c r="F58" s="96">
        <v>0</v>
      </c>
      <c r="G58" s="101">
        <v>0</v>
      </c>
      <c r="H58" s="106">
        <v>58</v>
      </c>
      <c r="I58" s="75"/>
      <c r="J58" s="76"/>
      <c r="K58" s="76"/>
      <c r="L58" s="76"/>
    </row>
    <row r="59" spans="1:12" ht="15.75">
      <c r="A59" s="115" t="s">
        <v>7</v>
      </c>
      <c r="B59" s="126">
        <v>2589</v>
      </c>
      <c r="C59" s="96">
        <v>1259</v>
      </c>
      <c r="D59" s="96">
        <v>0</v>
      </c>
      <c r="E59" s="105">
        <f t="shared" si="8"/>
        <v>2582.55033557047</v>
      </c>
      <c r="F59" s="96">
        <v>0</v>
      </c>
      <c r="G59" s="101">
        <v>0</v>
      </c>
      <c r="H59" s="106">
        <v>149</v>
      </c>
      <c r="I59" s="75">
        <v>0</v>
      </c>
      <c r="J59" s="76">
        <v>0</v>
      </c>
      <c r="K59" s="76"/>
      <c r="L59" s="76"/>
    </row>
    <row r="60" spans="1:12" ht="15.75">
      <c r="A60" s="115" t="s">
        <v>8</v>
      </c>
      <c r="B60" s="126">
        <v>1154</v>
      </c>
      <c r="C60" s="96">
        <v>79</v>
      </c>
      <c r="D60" s="96">
        <v>0</v>
      </c>
      <c r="E60" s="105">
        <f t="shared" si="8"/>
        <v>1666.2162162162163</v>
      </c>
      <c r="F60" s="96">
        <v>0</v>
      </c>
      <c r="G60" s="101">
        <v>0</v>
      </c>
      <c r="H60" s="106">
        <v>74</v>
      </c>
      <c r="I60" s="75"/>
      <c r="J60" s="76"/>
      <c r="K60" s="76"/>
      <c r="L60" s="76"/>
    </row>
    <row r="61" spans="1:12" ht="15.75" customHeight="1">
      <c r="A61" s="115" t="s">
        <v>93</v>
      </c>
      <c r="B61" s="126">
        <v>336</v>
      </c>
      <c r="C61" s="96">
        <v>117</v>
      </c>
      <c r="D61" s="96">
        <v>0</v>
      </c>
      <c r="E61" s="105">
        <f t="shared" si="8"/>
        <v>408.1081081081081</v>
      </c>
      <c r="F61" s="96">
        <v>0</v>
      </c>
      <c r="G61" s="101">
        <v>2</v>
      </c>
      <c r="H61" s="106">
        <v>111</v>
      </c>
      <c r="I61" s="75">
        <v>8</v>
      </c>
      <c r="J61" s="76"/>
      <c r="K61" s="76"/>
      <c r="L61" s="76"/>
    </row>
    <row r="62" spans="1:12" ht="15.75" customHeight="1">
      <c r="A62" s="116" t="s">
        <v>4</v>
      </c>
      <c r="B62" s="126">
        <v>0</v>
      </c>
      <c r="C62" s="96">
        <v>37</v>
      </c>
      <c r="D62" s="96">
        <v>0</v>
      </c>
      <c r="E62" s="105">
        <f t="shared" si="8"/>
        <v>4.786545924967658</v>
      </c>
      <c r="F62" s="96">
        <v>0</v>
      </c>
      <c r="G62" s="118">
        <v>0</v>
      </c>
      <c r="H62" s="107">
        <v>773</v>
      </c>
      <c r="I62" s="75"/>
      <c r="J62" s="76"/>
      <c r="K62" s="76"/>
      <c r="L62" s="76"/>
    </row>
    <row r="63" spans="1:12" ht="15.75" customHeight="1">
      <c r="A63" s="115" t="s">
        <v>94</v>
      </c>
      <c r="B63" s="126">
        <v>7655</v>
      </c>
      <c r="C63" s="96">
        <v>203</v>
      </c>
      <c r="D63" s="96">
        <v>0</v>
      </c>
      <c r="E63" s="105">
        <f t="shared" si="8"/>
        <v>279.84330484330485</v>
      </c>
      <c r="F63" s="96">
        <v>0</v>
      </c>
      <c r="G63" s="118">
        <v>0</v>
      </c>
      <c r="H63" s="107">
        <v>2808</v>
      </c>
      <c r="I63" s="75"/>
      <c r="J63" s="76"/>
      <c r="K63" s="76"/>
      <c r="L63" s="76"/>
    </row>
    <row r="64" spans="1:12" ht="15.75">
      <c r="A64" s="115" t="s">
        <v>22</v>
      </c>
      <c r="B64" s="126">
        <v>18</v>
      </c>
      <c r="C64" s="96">
        <v>5</v>
      </c>
      <c r="D64" s="96">
        <v>0</v>
      </c>
      <c r="E64" s="105">
        <f t="shared" si="8"/>
        <v>460</v>
      </c>
      <c r="F64" s="96">
        <v>0</v>
      </c>
      <c r="G64" s="101">
        <v>0</v>
      </c>
      <c r="H64" s="106">
        <v>5</v>
      </c>
      <c r="I64" s="75"/>
      <c r="J64" s="76"/>
      <c r="K64" s="76"/>
      <c r="L64" s="76"/>
    </row>
    <row r="65" spans="1:12" ht="16.5" customHeight="1">
      <c r="A65" s="115" t="s">
        <v>11</v>
      </c>
      <c r="B65" s="126">
        <v>554</v>
      </c>
      <c r="C65" s="96">
        <v>33</v>
      </c>
      <c r="D65" s="96">
        <v>0</v>
      </c>
      <c r="E65" s="105">
        <f t="shared" si="8"/>
        <v>1107.5471698113208</v>
      </c>
      <c r="F65" s="96">
        <v>0</v>
      </c>
      <c r="G65" s="101">
        <v>0</v>
      </c>
      <c r="H65" s="106">
        <v>53</v>
      </c>
      <c r="I65" s="75"/>
      <c r="J65" s="76"/>
      <c r="K65" s="76"/>
      <c r="L65" s="76"/>
    </row>
    <row r="66" spans="1:12" ht="15.75" customHeight="1">
      <c r="A66" s="115" t="s">
        <v>9</v>
      </c>
      <c r="B66" s="126">
        <v>822</v>
      </c>
      <c r="C66" s="96">
        <v>50</v>
      </c>
      <c r="D66" s="96">
        <v>0</v>
      </c>
      <c r="E66" s="105">
        <f t="shared" si="8"/>
        <v>528.4848484848485</v>
      </c>
      <c r="F66" s="96">
        <v>0</v>
      </c>
      <c r="G66" s="101">
        <v>0</v>
      </c>
      <c r="H66" s="106">
        <v>165</v>
      </c>
      <c r="I66" s="75"/>
      <c r="J66" s="76"/>
      <c r="K66" s="76"/>
      <c r="L66" s="76"/>
    </row>
    <row r="67" spans="1:12" ht="16.5" customHeight="1">
      <c r="A67" s="115" t="s">
        <v>12</v>
      </c>
      <c r="B67" s="126">
        <v>508</v>
      </c>
      <c r="C67" s="96">
        <v>83</v>
      </c>
      <c r="D67" s="96">
        <v>0</v>
      </c>
      <c r="E67" s="105">
        <f t="shared" si="8"/>
        <v>579.4117647058823</v>
      </c>
      <c r="F67" s="96">
        <v>0</v>
      </c>
      <c r="G67" s="101">
        <v>0</v>
      </c>
      <c r="H67" s="106">
        <v>102</v>
      </c>
      <c r="I67" s="75"/>
      <c r="J67" s="76"/>
      <c r="K67" s="76"/>
      <c r="L67" s="76"/>
    </row>
    <row r="68" spans="1:12" ht="16.5" customHeight="1">
      <c r="A68" s="115" t="s">
        <v>95</v>
      </c>
      <c r="B68" s="126">
        <v>247</v>
      </c>
      <c r="C68" s="96">
        <v>147</v>
      </c>
      <c r="D68" s="96">
        <v>0</v>
      </c>
      <c r="E68" s="105">
        <f t="shared" si="8"/>
        <v>938.0952380952381</v>
      </c>
      <c r="F68" s="96">
        <v>0</v>
      </c>
      <c r="G68" s="101">
        <v>0</v>
      </c>
      <c r="H68" s="106">
        <v>42</v>
      </c>
      <c r="I68" s="75">
        <v>0</v>
      </c>
      <c r="J68" s="76">
        <v>0</v>
      </c>
      <c r="K68" s="76"/>
      <c r="L68" s="76"/>
    </row>
    <row r="69" spans="1:12" ht="15.75">
      <c r="A69" s="115" t="s">
        <v>25</v>
      </c>
      <c r="B69" s="126">
        <v>2768</v>
      </c>
      <c r="C69" s="96">
        <v>723</v>
      </c>
      <c r="D69" s="96">
        <v>0</v>
      </c>
      <c r="E69" s="105">
        <f t="shared" si="8"/>
        <v>637.043795620438</v>
      </c>
      <c r="F69" s="96">
        <v>4</v>
      </c>
      <c r="G69" s="101">
        <v>4</v>
      </c>
      <c r="H69" s="106">
        <v>548</v>
      </c>
      <c r="I69" s="75">
        <v>2</v>
      </c>
      <c r="J69" s="76">
        <v>5</v>
      </c>
      <c r="K69" s="76">
        <v>15</v>
      </c>
      <c r="L69" s="76">
        <v>4</v>
      </c>
    </row>
    <row r="70" spans="1:12" ht="16.5" customHeight="1">
      <c r="A70" s="115" t="s">
        <v>14</v>
      </c>
      <c r="B70" s="126">
        <v>0</v>
      </c>
      <c r="C70" s="96">
        <v>718</v>
      </c>
      <c r="D70" s="96">
        <v>1</v>
      </c>
      <c r="E70" s="105">
        <f t="shared" si="8"/>
        <v>52.52377468910022</v>
      </c>
      <c r="F70" s="96">
        <v>0</v>
      </c>
      <c r="G70" s="101">
        <v>3</v>
      </c>
      <c r="H70" s="106">
        <v>1367</v>
      </c>
      <c r="I70" s="75"/>
      <c r="J70" s="76"/>
      <c r="K70" s="76"/>
      <c r="L70" s="76"/>
    </row>
    <row r="71" spans="1:12" ht="15.75">
      <c r="A71" s="115" t="s">
        <v>20</v>
      </c>
      <c r="B71" s="126">
        <v>201</v>
      </c>
      <c r="C71" s="96">
        <v>25</v>
      </c>
      <c r="D71" s="96">
        <v>3</v>
      </c>
      <c r="E71" s="105">
        <f t="shared" si="8"/>
        <v>434.61538461538464</v>
      </c>
      <c r="F71" s="96">
        <v>0</v>
      </c>
      <c r="G71" s="102">
        <v>0</v>
      </c>
      <c r="H71" s="108">
        <v>52</v>
      </c>
      <c r="I71" s="75"/>
      <c r="J71" s="76"/>
      <c r="K71" s="76"/>
      <c r="L71" s="76"/>
    </row>
    <row r="72" spans="1:12" ht="16.5" customHeight="1">
      <c r="A72" s="115" t="s">
        <v>33</v>
      </c>
      <c r="B72" s="126">
        <v>74</v>
      </c>
      <c r="C72" s="96">
        <v>52</v>
      </c>
      <c r="D72" s="96">
        <v>0</v>
      </c>
      <c r="E72" s="105">
        <f t="shared" si="8"/>
        <v>360</v>
      </c>
      <c r="F72" s="96">
        <v>0</v>
      </c>
      <c r="G72" s="101">
        <v>0</v>
      </c>
      <c r="H72" s="106">
        <v>35</v>
      </c>
      <c r="I72" s="75"/>
      <c r="J72" s="76"/>
      <c r="K72" s="76"/>
      <c r="L72" s="76"/>
    </row>
    <row r="73" spans="1:12" ht="16.5" thickBot="1">
      <c r="A73" s="117" t="s">
        <v>34</v>
      </c>
      <c r="B73" s="90">
        <v>1093</v>
      </c>
      <c r="C73" s="98">
        <v>1026</v>
      </c>
      <c r="D73" s="98">
        <v>2</v>
      </c>
      <c r="E73" s="109">
        <f t="shared" si="8"/>
        <v>2057.2815533980583</v>
      </c>
      <c r="F73" s="98">
        <v>0</v>
      </c>
      <c r="G73" s="110">
        <v>0</v>
      </c>
      <c r="H73" s="111">
        <v>103</v>
      </c>
      <c r="I73" s="75"/>
      <c r="J73" s="76"/>
      <c r="K73" s="76"/>
      <c r="L73" s="76"/>
    </row>
    <row r="74" spans="1:12" ht="16.5" thickBot="1">
      <c r="A74" s="10" t="s">
        <v>3</v>
      </c>
      <c r="B74" s="29">
        <f>SUM(B52:B73)</f>
        <v>20893</v>
      </c>
      <c r="C74" s="29">
        <f>SUM(C52:C73)</f>
        <v>5649</v>
      </c>
      <c r="D74" s="29">
        <f>SUM(D52:D73)</f>
        <v>29</v>
      </c>
      <c r="E74" s="31">
        <f t="shared" si="8"/>
        <v>359.5502573828231</v>
      </c>
      <c r="F74" s="29">
        <f aca="true" t="shared" si="9" ref="F74:L74">SUM(F52:F73)</f>
        <v>4</v>
      </c>
      <c r="G74" s="44">
        <f t="shared" si="9"/>
        <v>10</v>
      </c>
      <c r="H74" s="32">
        <f t="shared" si="9"/>
        <v>7382</v>
      </c>
      <c r="I74" s="89">
        <f t="shared" si="9"/>
        <v>10</v>
      </c>
      <c r="J74" s="89">
        <f t="shared" si="9"/>
        <v>5</v>
      </c>
      <c r="K74" s="89">
        <f t="shared" si="9"/>
        <v>15</v>
      </c>
      <c r="L74" s="89">
        <f t="shared" si="9"/>
        <v>4</v>
      </c>
    </row>
    <row r="75" spans="1:12" ht="16.5" thickBot="1">
      <c r="A75" s="41" t="s">
        <v>1</v>
      </c>
      <c r="B75" s="9">
        <f>SUM(B13+B25+B36+B43+B50+B74+B44+B16)</f>
        <v>563168</v>
      </c>
      <c r="C75" s="9">
        <f>C13+C25+C36+C43+C74+C50+C44+C16</f>
        <v>211500</v>
      </c>
      <c r="D75" s="9">
        <f>SUM(D13+D25+D36+D43+D74+D50+D44+D16)</f>
        <v>5920</v>
      </c>
      <c r="E75" s="17">
        <f t="shared" si="8"/>
        <v>77.1959195184099</v>
      </c>
      <c r="F75" s="9">
        <f aca="true" t="shared" si="10" ref="F75:L75">F13+F25+F36+F43+F74+F50+F44+F16</f>
        <v>20</v>
      </c>
      <c r="G75" s="9">
        <f t="shared" si="10"/>
        <v>3130</v>
      </c>
      <c r="H75" s="9">
        <f t="shared" si="10"/>
        <v>1003509</v>
      </c>
      <c r="I75" s="9">
        <f t="shared" si="10"/>
        <v>9611</v>
      </c>
      <c r="J75" s="9">
        <f t="shared" si="10"/>
        <v>3216</v>
      </c>
      <c r="K75" s="9">
        <f t="shared" si="10"/>
        <v>1366</v>
      </c>
      <c r="L75" s="9">
        <f t="shared" si="10"/>
        <v>93</v>
      </c>
    </row>
    <row r="76" spans="1:43" s="5" customFormat="1" ht="15.75">
      <c r="A76" s="144" t="s">
        <v>59</v>
      </c>
      <c r="B76" s="145"/>
      <c r="C76" s="145"/>
      <c r="D76" s="145"/>
      <c r="E76" s="145"/>
      <c r="F76" s="145"/>
      <c r="G76" s="145"/>
      <c r="H76" s="146"/>
      <c r="I76" s="53"/>
      <c r="J76" s="53"/>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row>
    <row r="77" spans="1:43" s="5" customFormat="1" ht="30.75" customHeight="1">
      <c r="A77" s="147" t="s">
        <v>53</v>
      </c>
      <c r="B77" s="148"/>
      <c r="C77" s="148"/>
      <c r="D77" s="148"/>
      <c r="E77" s="148"/>
      <c r="F77" s="148"/>
      <c r="G77" s="148"/>
      <c r="H77" s="149"/>
      <c r="I77" s="46"/>
      <c r="J77" s="46"/>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row>
    <row r="78" spans="1:43" s="5" customFormat="1" ht="14.25" customHeight="1">
      <c r="A78" s="150" t="s">
        <v>38</v>
      </c>
      <c r="B78" s="151"/>
      <c r="C78" s="151"/>
      <c r="D78" s="151"/>
      <c r="E78" s="151"/>
      <c r="F78" s="151"/>
      <c r="G78" s="151"/>
      <c r="H78" s="152"/>
      <c r="I78" s="47"/>
      <c r="J78" s="4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row>
    <row r="79" spans="1:43" s="5" customFormat="1" ht="17.25" customHeight="1">
      <c r="A79" s="153" t="s">
        <v>42</v>
      </c>
      <c r="B79" s="154"/>
      <c r="C79" s="154"/>
      <c r="D79" s="154"/>
      <c r="E79" s="154"/>
      <c r="F79" s="154"/>
      <c r="G79" s="154"/>
      <c r="H79" s="155"/>
      <c r="I79" s="57"/>
      <c r="J79" s="5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row>
    <row r="80" spans="1:198" s="5" customFormat="1" ht="31.5" customHeight="1">
      <c r="A80" s="150" t="s">
        <v>44</v>
      </c>
      <c r="B80" s="151"/>
      <c r="C80" s="151"/>
      <c r="D80" s="151"/>
      <c r="E80" s="151"/>
      <c r="F80" s="151"/>
      <c r="G80" s="151"/>
      <c r="H80" s="152"/>
      <c r="I80" s="47"/>
      <c r="J80" s="47"/>
      <c r="K80" s="58"/>
      <c r="L80" s="58"/>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0"/>
      <c r="AN80" s="171"/>
      <c r="AO80" s="171"/>
      <c r="AP80" s="171"/>
      <c r="AQ80" s="171"/>
      <c r="AR80" s="171"/>
      <c r="AS80" s="171"/>
      <c r="AT80" s="172"/>
      <c r="AU80" s="170" t="s">
        <v>35</v>
      </c>
      <c r="AV80" s="171"/>
      <c r="AW80" s="171"/>
      <c r="AX80" s="171"/>
      <c r="AY80" s="171"/>
      <c r="AZ80" s="171"/>
      <c r="BA80" s="171"/>
      <c r="BB80" s="172"/>
      <c r="BC80" s="170" t="s">
        <v>35</v>
      </c>
      <c r="BD80" s="171"/>
      <c r="BE80" s="171"/>
      <c r="BF80" s="171"/>
      <c r="BG80" s="171"/>
      <c r="BH80" s="171"/>
      <c r="BI80" s="171"/>
      <c r="BJ80" s="172"/>
      <c r="BK80" s="170" t="s">
        <v>35</v>
      </c>
      <c r="BL80" s="171"/>
      <c r="BM80" s="171"/>
      <c r="BN80" s="171"/>
      <c r="BO80" s="171"/>
      <c r="BP80" s="171"/>
      <c r="BQ80" s="171"/>
      <c r="BR80" s="172"/>
      <c r="BS80" s="170" t="s">
        <v>35</v>
      </c>
      <c r="BT80" s="171"/>
      <c r="BU80" s="171"/>
      <c r="BV80" s="171"/>
      <c r="BW80" s="171"/>
      <c r="BX80" s="171"/>
      <c r="BY80" s="171"/>
      <c r="BZ80" s="172"/>
      <c r="CA80" s="170" t="s">
        <v>35</v>
      </c>
      <c r="CB80" s="171"/>
      <c r="CC80" s="171"/>
      <c r="CD80" s="171"/>
      <c r="CE80" s="171"/>
      <c r="CF80" s="171"/>
      <c r="CG80" s="171"/>
      <c r="CH80" s="172"/>
      <c r="CI80" s="170" t="s">
        <v>35</v>
      </c>
      <c r="CJ80" s="171"/>
      <c r="CK80" s="171"/>
      <c r="CL80" s="171"/>
      <c r="CM80" s="171"/>
      <c r="CN80" s="171"/>
      <c r="CO80" s="171"/>
      <c r="CP80" s="172"/>
      <c r="CQ80" s="170" t="s">
        <v>35</v>
      </c>
      <c r="CR80" s="171"/>
      <c r="CS80" s="171"/>
      <c r="CT80" s="171"/>
      <c r="CU80" s="171"/>
      <c r="CV80" s="171"/>
      <c r="CW80" s="171"/>
      <c r="CX80" s="172"/>
      <c r="CY80" s="170" t="s">
        <v>35</v>
      </c>
      <c r="CZ80" s="171"/>
      <c r="DA80" s="171"/>
      <c r="DB80" s="171"/>
      <c r="DC80" s="171"/>
      <c r="DD80" s="171"/>
      <c r="DE80" s="171"/>
      <c r="DF80" s="172"/>
      <c r="DG80" s="170" t="s">
        <v>35</v>
      </c>
      <c r="DH80" s="171"/>
      <c r="DI80" s="171"/>
      <c r="DJ80" s="171"/>
      <c r="DK80" s="171"/>
      <c r="DL80" s="171"/>
      <c r="DM80" s="171"/>
      <c r="DN80" s="172"/>
      <c r="DO80" s="170" t="s">
        <v>35</v>
      </c>
      <c r="DP80" s="171"/>
      <c r="DQ80" s="171"/>
      <c r="DR80" s="171"/>
      <c r="DS80" s="171"/>
      <c r="DT80" s="171"/>
      <c r="DU80" s="171"/>
      <c r="DV80" s="172"/>
      <c r="DW80" s="170" t="s">
        <v>35</v>
      </c>
      <c r="DX80" s="171"/>
      <c r="DY80" s="171"/>
      <c r="DZ80" s="171"/>
      <c r="EA80" s="171"/>
      <c r="EB80" s="171"/>
      <c r="EC80" s="171"/>
      <c r="ED80" s="172"/>
      <c r="EE80" s="170" t="s">
        <v>35</v>
      </c>
      <c r="EF80" s="171"/>
      <c r="EG80" s="171"/>
      <c r="EH80" s="171"/>
      <c r="EI80" s="171"/>
      <c r="EJ80" s="171"/>
      <c r="EK80" s="171"/>
      <c r="EL80" s="172"/>
      <c r="EM80" s="170" t="s">
        <v>35</v>
      </c>
      <c r="EN80" s="171"/>
      <c r="EO80" s="171"/>
      <c r="EP80" s="171"/>
      <c r="EQ80" s="171"/>
      <c r="ER80" s="171"/>
      <c r="ES80" s="171"/>
      <c r="ET80" s="172"/>
      <c r="EU80" s="170" t="s">
        <v>35</v>
      </c>
      <c r="EV80" s="171"/>
      <c r="EW80" s="171"/>
      <c r="EX80" s="171"/>
      <c r="EY80" s="171"/>
      <c r="EZ80" s="171"/>
      <c r="FA80" s="171"/>
      <c r="FB80" s="172"/>
      <c r="FC80" s="170" t="s">
        <v>35</v>
      </c>
      <c r="FD80" s="171"/>
      <c r="FE80" s="171"/>
      <c r="FF80" s="171"/>
      <c r="FG80" s="171"/>
      <c r="FH80" s="171"/>
      <c r="FI80" s="171"/>
      <c r="FJ80" s="172"/>
      <c r="FK80" s="170" t="s">
        <v>35</v>
      </c>
      <c r="FL80" s="171"/>
      <c r="FM80" s="171"/>
      <c r="FN80" s="171"/>
      <c r="FO80" s="171"/>
      <c r="FP80" s="171"/>
      <c r="FQ80" s="171"/>
      <c r="FR80" s="172"/>
      <c r="FS80" s="170" t="s">
        <v>35</v>
      </c>
      <c r="FT80" s="171"/>
      <c r="FU80" s="171"/>
      <c r="FV80" s="171"/>
      <c r="FW80" s="171"/>
      <c r="FX80" s="171"/>
      <c r="FY80" s="171"/>
      <c r="FZ80" s="172"/>
      <c r="GA80" s="170" t="s">
        <v>35</v>
      </c>
      <c r="GB80" s="171"/>
      <c r="GC80" s="171"/>
      <c r="GD80" s="171"/>
      <c r="GE80" s="171"/>
      <c r="GF80" s="171"/>
      <c r="GG80" s="171"/>
      <c r="GH80" s="172"/>
      <c r="GI80" s="170" t="s">
        <v>35</v>
      </c>
      <c r="GJ80" s="171"/>
      <c r="GK80" s="171"/>
      <c r="GL80" s="171"/>
      <c r="GM80" s="171"/>
      <c r="GN80" s="171"/>
      <c r="GO80" s="171"/>
      <c r="GP80" s="172"/>
    </row>
    <row r="81" spans="1:198" s="5" customFormat="1" ht="46.5" customHeight="1">
      <c r="A81" s="150" t="s">
        <v>48</v>
      </c>
      <c r="B81" s="151"/>
      <c r="C81" s="151"/>
      <c r="D81" s="151"/>
      <c r="E81" s="151"/>
      <c r="F81" s="151"/>
      <c r="G81" s="151"/>
      <c r="H81" s="152"/>
      <c r="I81" s="47"/>
      <c r="J81" s="47"/>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58"/>
      <c r="FE81" s="58"/>
      <c r="FF81" s="58"/>
      <c r="FG81" s="58"/>
      <c r="FH81" s="58"/>
      <c r="FI81" s="58"/>
      <c r="FJ81" s="58"/>
      <c r="FK81" s="58"/>
      <c r="FL81" s="58"/>
      <c r="FM81" s="58"/>
      <c r="FN81" s="58"/>
      <c r="FO81" s="58"/>
      <c r="FP81" s="58"/>
      <c r="FQ81" s="58"/>
      <c r="FR81" s="58"/>
      <c r="FS81" s="58"/>
      <c r="FT81" s="58"/>
      <c r="FU81" s="58"/>
      <c r="FV81" s="58"/>
      <c r="FW81" s="58"/>
      <c r="FX81" s="58"/>
      <c r="FY81" s="58"/>
      <c r="FZ81" s="58"/>
      <c r="GA81" s="58"/>
      <c r="GB81" s="58"/>
      <c r="GC81" s="58"/>
      <c r="GD81" s="58"/>
      <c r="GE81" s="58"/>
      <c r="GF81" s="58"/>
      <c r="GG81" s="58"/>
      <c r="GH81" s="58"/>
      <c r="GI81" s="58"/>
      <c r="GJ81" s="58"/>
      <c r="GK81" s="58"/>
      <c r="GL81" s="58"/>
      <c r="GM81" s="58"/>
      <c r="GN81" s="58"/>
      <c r="GO81" s="58"/>
      <c r="GP81" s="58"/>
    </row>
    <row r="82" spans="1:43" s="5" customFormat="1" ht="132.75" customHeight="1">
      <c r="A82" s="150" t="s">
        <v>64</v>
      </c>
      <c r="B82" s="151"/>
      <c r="C82" s="151"/>
      <c r="D82" s="151"/>
      <c r="E82" s="151"/>
      <c r="F82" s="151"/>
      <c r="G82" s="151"/>
      <c r="H82" s="152"/>
      <c r="I82" s="47"/>
      <c r="J82" s="4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row>
    <row r="83" spans="1:43" s="5" customFormat="1" ht="39.75" customHeight="1">
      <c r="A83" s="173" t="s">
        <v>65</v>
      </c>
      <c r="B83" s="174"/>
      <c r="C83" s="174"/>
      <c r="D83" s="174"/>
      <c r="E83" s="174"/>
      <c r="F83" s="174"/>
      <c r="G83" s="174"/>
      <c r="H83" s="175"/>
      <c r="I83" s="47"/>
      <c r="J83" s="4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row>
    <row r="84" spans="1:43" s="5" customFormat="1" ht="18" customHeight="1">
      <c r="A84" s="159" t="s">
        <v>56</v>
      </c>
      <c r="B84" s="160"/>
      <c r="C84" s="160"/>
      <c r="D84" s="160"/>
      <c r="E84" s="160"/>
      <c r="F84" s="160"/>
      <c r="G84" s="160"/>
      <c r="H84" s="161"/>
      <c r="I84" s="47"/>
      <c r="J84" s="4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row>
    <row r="85" spans="1:43" s="5" customFormat="1" ht="21" customHeight="1">
      <c r="A85" s="197" t="s">
        <v>67</v>
      </c>
      <c r="B85" s="198"/>
      <c r="C85" s="198"/>
      <c r="D85" s="198"/>
      <c r="E85" s="198"/>
      <c r="F85" s="198"/>
      <c r="G85" s="198"/>
      <c r="H85" s="199"/>
      <c r="I85" s="47"/>
      <c r="J85" s="4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row>
    <row r="86" spans="1:43" s="5" customFormat="1" ht="51" customHeight="1">
      <c r="A86" s="202" t="s">
        <v>115</v>
      </c>
      <c r="B86" s="203"/>
      <c r="C86" s="203"/>
      <c r="D86" s="203"/>
      <c r="E86" s="203"/>
      <c r="F86" s="203"/>
      <c r="G86" s="203"/>
      <c r="H86" s="200"/>
      <c r="I86" s="47"/>
      <c r="J86" s="4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row>
    <row r="87" spans="1:43" s="5" customFormat="1" ht="36" customHeight="1">
      <c r="A87" s="150" t="s">
        <v>96</v>
      </c>
      <c r="B87" s="151"/>
      <c r="C87" s="151"/>
      <c r="D87" s="151"/>
      <c r="E87" s="151"/>
      <c r="F87" s="151"/>
      <c r="G87" s="151"/>
      <c r="H87" s="152"/>
      <c r="I87" s="47"/>
      <c r="J87" s="4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row>
    <row r="88" spans="1:43" s="63" customFormat="1" ht="20.25" customHeight="1">
      <c r="A88" s="173" t="s">
        <v>97</v>
      </c>
      <c r="B88" s="174"/>
      <c r="C88" s="174"/>
      <c r="D88" s="174"/>
      <c r="E88" s="174"/>
      <c r="F88" s="174"/>
      <c r="G88" s="174"/>
      <c r="H88" s="175"/>
      <c r="I88" s="47"/>
      <c r="J88" s="47"/>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row>
    <row r="89" spans="1:43" s="5" customFormat="1" ht="16.5" customHeight="1">
      <c r="A89" s="150" t="s">
        <v>98</v>
      </c>
      <c r="B89" s="151"/>
      <c r="C89" s="151"/>
      <c r="D89" s="151"/>
      <c r="E89" s="151"/>
      <c r="F89" s="151"/>
      <c r="G89" s="151"/>
      <c r="H89" s="152"/>
      <c r="I89" s="47"/>
      <c r="J89" s="4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row>
    <row r="90" spans="1:43" s="5" customFormat="1" ht="50.25" customHeight="1">
      <c r="A90" s="156" t="s">
        <v>99</v>
      </c>
      <c r="B90" s="157"/>
      <c r="C90" s="157"/>
      <c r="D90" s="157"/>
      <c r="E90" s="157"/>
      <c r="F90" s="157"/>
      <c r="G90" s="157"/>
      <c r="H90" s="158"/>
      <c r="I90" s="47"/>
      <c r="J90" s="4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row>
    <row r="91" spans="1:43" s="5" customFormat="1" ht="45" customHeight="1">
      <c r="A91" s="150" t="s">
        <v>100</v>
      </c>
      <c r="B91" s="151"/>
      <c r="C91" s="151"/>
      <c r="D91" s="151"/>
      <c r="E91" s="151"/>
      <c r="F91" s="151"/>
      <c r="G91" s="151"/>
      <c r="H91" s="152"/>
      <c r="I91" s="59"/>
      <c r="J91" s="59"/>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row>
    <row r="92" spans="1:43" s="5" customFormat="1" ht="47.25" customHeight="1">
      <c r="A92" s="165" t="s">
        <v>101</v>
      </c>
      <c r="B92" s="166"/>
      <c r="C92" s="166"/>
      <c r="D92" s="166"/>
      <c r="E92" s="166"/>
      <c r="F92" s="166"/>
      <c r="G92" s="166"/>
      <c r="H92" s="167"/>
      <c r="I92" s="59"/>
      <c r="J92" s="59"/>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row>
    <row r="93" spans="1:43" s="5" customFormat="1" ht="24.75" customHeight="1">
      <c r="A93" s="85" t="s">
        <v>102</v>
      </c>
      <c r="B93" s="47"/>
      <c r="C93" s="47"/>
      <c r="D93" s="47"/>
      <c r="E93" s="47"/>
      <c r="F93" s="47"/>
      <c r="G93" s="47"/>
      <c r="H93" s="79"/>
      <c r="I93" s="59"/>
      <c r="J93" s="59"/>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row>
    <row r="94" spans="1:43" s="5" customFormat="1" ht="24.75" customHeight="1">
      <c r="A94" s="85" t="s">
        <v>103</v>
      </c>
      <c r="B94" s="47"/>
      <c r="C94" s="47"/>
      <c r="D94" s="47"/>
      <c r="E94" s="47"/>
      <c r="F94" s="47"/>
      <c r="G94" s="47"/>
      <c r="H94" s="79"/>
      <c r="I94" s="59"/>
      <c r="J94" s="59"/>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row>
    <row r="95" spans="1:43" s="5" customFormat="1" ht="37.5" customHeight="1">
      <c r="A95" s="165" t="s">
        <v>104</v>
      </c>
      <c r="B95" s="166"/>
      <c r="C95" s="166"/>
      <c r="D95" s="166"/>
      <c r="E95" s="166"/>
      <c r="F95" s="166"/>
      <c r="G95" s="166"/>
      <c r="H95" s="167"/>
      <c r="I95" s="59"/>
      <c r="J95" s="59"/>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row>
    <row r="96" spans="1:43" s="5" customFormat="1" ht="51.75" customHeight="1">
      <c r="A96" s="156" t="s">
        <v>116</v>
      </c>
      <c r="B96" s="157"/>
      <c r="C96" s="157"/>
      <c r="D96" s="157"/>
      <c r="E96" s="157"/>
      <c r="F96" s="157"/>
      <c r="G96" s="157"/>
      <c r="H96" s="158"/>
      <c r="I96" s="59"/>
      <c r="J96" s="59"/>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row>
    <row r="97" spans="1:43" s="5" customFormat="1" ht="47.25" customHeight="1">
      <c r="A97" s="162" t="s">
        <v>105</v>
      </c>
      <c r="B97" s="163"/>
      <c r="C97" s="163"/>
      <c r="D97" s="163"/>
      <c r="E97" s="163"/>
      <c r="F97" s="163"/>
      <c r="G97" s="163"/>
      <c r="H97" s="164"/>
      <c r="I97" s="59"/>
      <c r="J97" s="59"/>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row>
    <row r="98" spans="1:43" s="5" customFormat="1" ht="15.75" customHeight="1">
      <c r="A98" s="150" t="s">
        <v>106</v>
      </c>
      <c r="B98" s="151"/>
      <c r="C98" s="151"/>
      <c r="D98" s="151"/>
      <c r="E98" s="151"/>
      <c r="F98" s="151"/>
      <c r="G98" s="151"/>
      <c r="H98" s="152"/>
      <c r="I98" s="59"/>
      <c r="J98" s="59"/>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row>
    <row r="99" spans="1:43" s="5" customFormat="1" ht="45.75" customHeight="1">
      <c r="A99" s="170" t="s">
        <v>107</v>
      </c>
      <c r="B99" s="171"/>
      <c r="C99" s="171"/>
      <c r="D99" s="171"/>
      <c r="E99" s="171"/>
      <c r="F99" s="171"/>
      <c r="G99" s="171"/>
      <c r="H99" s="172"/>
      <c r="I99" s="60"/>
      <c r="J99" s="60"/>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row>
    <row r="100" spans="1:198" s="5" customFormat="1" ht="47.25" customHeight="1">
      <c r="A100" s="162" t="s">
        <v>117</v>
      </c>
      <c r="B100" s="163"/>
      <c r="C100" s="163"/>
      <c r="D100" s="163"/>
      <c r="E100" s="163"/>
      <c r="F100" s="163"/>
      <c r="G100" s="163"/>
      <c r="H100" s="164"/>
      <c r="I100" s="170"/>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0"/>
      <c r="AN100" s="171"/>
      <c r="AO100" s="171"/>
      <c r="AP100" s="171"/>
      <c r="AQ100" s="171"/>
      <c r="AR100" s="171"/>
      <c r="AS100" s="171"/>
      <c r="AT100" s="172"/>
      <c r="AU100" s="170"/>
      <c r="AV100" s="171"/>
      <c r="AW100" s="171"/>
      <c r="AX100" s="171"/>
      <c r="AY100" s="171"/>
      <c r="AZ100" s="171"/>
      <c r="BA100" s="171"/>
      <c r="BB100" s="172"/>
      <c r="BC100" s="170"/>
      <c r="BD100" s="171"/>
      <c r="BE100" s="171"/>
      <c r="BF100" s="171"/>
      <c r="BG100" s="171"/>
      <c r="BH100" s="171"/>
      <c r="BI100" s="171"/>
      <c r="BJ100" s="172"/>
      <c r="BK100" s="170"/>
      <c r="BL100" s="171"/>
      <c r="BM100" s="171"/>
      <c r="BN100" s="171"/>
      <c r="BO100" s="171"/>
      <c r="BP100" s="171"/>
      <c r="BQ100" s="171"/>
      <c r="BR100" s="172"/>
      <c r="BS100" s="170"/>
      <c r="BT100" s="171"/>
      <c r="BU100" s="171"/>
      <c r="BV100" s="171"/>
      <c r="BW100" s="171"/>
      <c r="BX100" s="171"/>
      <c r="BY100" s="171"/>
      <c r="BZ100" s="172"/>
      <c r="CA100" s="170"/>
      <c r="CB100" s="171"/>
      <c r="CC100" s="171"/>
      <c r="CD100" s="171"/>
      <c r="CE100" s="171"/>
      <c r="CF100" s="171"/>
      <c r="CG100" s="171"/>
      <c r="CH100" s="172"/>
      <c r="CI100" s="170"/>
      <c r="CJ100" s="171"/>
      <c r="CK100" s="171"/>
      <c r="CL100" s="171"/>
      <c r="CM100" s="171"/>
      <c r="CN100" s="171"/>
      <c r="CO100" s="171"/>
      <c r="CP100" s="172"/>
      <c r="CQ100" s="170"/>
      <c r="CR100" s="171"/>
      <c r="CS100" s="171"/>
      <c r="CT100" s="171"/>
      <c r="CU100" s="171"/>
      <c r="CV100" s="171"/>
      <c r="CW100" s="171"/>
      <c r="CX100" s="172"/>
      <c r="CY100" s="170"/>
      <c r="CZ100" s="171"/>
      <c r="DA100" s="171"/>
      <c r="DB100" s="171"/>
      <c r="DC100" s="171"/>
      <c r="DD100" s="171"/>
      <c r="DE100" s="171"/>
      <c r="DF100" s="172"/>
      <c r="DG100" s="170"/>
      <c r="DH100" s="171"/>
      <c r="DI100" s="171"/>
      <c r="DJ100" s="171"/>
      <c r="DK100" s="171"/>
      <c r="DL100" s="171"/>
      <c r="DM100" s="171"/>
      <c r="DN100" s="172"/>
      <c r="DO100" s="170"/>
      <c r="DP100" s="171"/>
      <c r="DQ100" s="171"/>
      <c r="DR100" s="171"/>
      <c r="DS100" s="171"/>
      <c r="DT100" s="171"/>
      <c r="DU100" s="171"/>
      <c r="DV100" s="172"/>
      <c r="DW100" s="170"/>
      <c r="DX100" s="171"/>
      <c r="DY100" s="171"/>
      <c r="DZ100" s="171"/>
      <c r="EA100" s="171"/>
      <c r="EB100" s="171"/>
      <c r="EC100" s="171"/>
      <c r="ED100" s="172"/>
      <c r="EE100" s="170"/>
      <c r="EF100" s="171"/>
      <c r="EG100" s="171"/>
      <c r="EH100" s="171"/>
      <c r="EI100" s="171"/>
      <c r="EJ100" s="171"/>
      <c r="EK100" s="171"/>
      <c r="EL100" s="172"/>
      <c r="EM100" s="170"/>
      <c r="EN100" s="171"/>
      <c r="EO100" s="171"/>
      <c r="EP100" s="171"/>
      <c r="EQ100" s="171"/>
      <c r="ER100" s="171"/>
      <c r="ES100" s="171"/>
      <c r="ET100" s="172"/>
      <c r="EU100" s="170"/>
      <c r="EV100" s="171"/>
      <c r="EW100" s="171"/>
      <c r="EX100" s="171"/>
      <c r="EY100" s="171"/>
      <c r="EZ100" s="171"/>
      <c r="FA100" s="171"/>
      <c r="FB100" s="172"/>
      <c r="FC100" s="170"/>
      <c r="FD100" s="171"/>
      <c r="FE100" s="171"/>
      <c r="FF100" s="171"/>
      <c r="FG100" s="171"/>
      <c r="FH100" s="171"/>
      <c r="FI100" s="171"/>
      <c r="FJ100" s="172"/>
      <c r="FK100" s="170"/>
      <c r="FL100" s="171"/>
      <c r="FM100" s="171"/>
      <c r="FN100" s="171"/>
      <c r="FO100" s="171"/>
      <c r="FP100" s="171"/>
      <c r="FQ100" s="171"/>
      <c r="FR100" s="172"/>
      <c r="FS100" s="170"/>
      <c r="FT100" s="171"/>
      <c r="FU100" s="171"/>
      <c r="FV100" s="171"/>
      <c r="FW100" s="171"/>
      <c r="FX100" s="171"/>
      <c r="FY100" s="171"/>
      <c r="FZ100" s="172"/>
      <c r="GA100" s="170"/>
      <c r="GB100" s="171"/>
      <c r="GC100" s="171"/>
      <c r="GD100" s="171"/>
      <c r="GE100" s="171"/>
      <c r="GF100" s="171"/>
      <c r="GG100" s="171"/>
      <c r="GH100" s="172"/>
      <c r="GI100" s="170"/>
      <c r="GJ100" s="171"/>
      <c r="GK100" s="171"/>
      <c r="GL100" s="171"/>
      <c r="GM100" s="171"/>
      <c r="GN100" s="171"/>
      <c r="GO100" s="171"/>
      <c r="GP100" s="172"/>
    </row>
    <row r="101" spans="1:198" s="63" customFormat="1" ht="15.75" customHeight="1">
      <c r="A101" s="170" t="s">
        <v>108</v>
      </c>
      <c r="B101" s="171"/>
      <c r="C101" s="171"/>
      <c r="D101" s="171"/>
      <c r="E101" s="171"/>
      <c r="F101" s="171"/>
      <c r="G101" s="171"/>
      <c r="H101" s="172"/>
      <c r="I101" s="170"/>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c r="AG101" s="171"/>
      <c r="AH101" s="171"/>
      <c r="AI101" s="171"/>
      <c r="AJ101" s="171"/>
      <c r="AK101" s="171"/>
      <c r="AL101" s="171"/>
      <c r="AM101" s="170"/>
      <c r="AN101" s="171"/>
      <c r="AO101" s="171"/>
      <c r="AP101" s="171"/>
      <c r="AQ101" s="171"/>
      <c r="AR101" s="171"/>
      <c r="AS101" s="171"/>
      <c r="AT101" s="172"/>
      <c r="AU101" s="170"/>
      <c r="AV101" s="171"/>
      <c r="AW101" s="171"/>
      <c r="AX101" s="171"/>
      <c r="AY101" s="171"/>
      <c r="AZ101" s="171"/>
      <c r="BA101" s="171"/>
      <c r="BB101" s="172"/>
      <c r="BC101" s="170"/>
      <c r="BD101" s="171"/>
      <c r="BE101" s="171"/>
      <c r="BF101" s="171"/>
      <c r="BG101" s="171"/>
      <c r="BH101" s="171"/>
      <c r="BI101" s="171"/>
      <c r="BJ101" s="172"/>
      <c r="BK101" s="170"/>
      <c r="BL101" s="171"/>
      <c r="BM101" s="171"/>
      <c r="BN101" s="171"/>
      <c r="BO101" s="171"/>
      <c r="BP101" s="171"/>
      <c r="BQ101" s="171"/>
      <c r="BR101" s="172"/>
      <c r="BS101" s="170"/>
      <c r="BT101" s="171"/>
      <c r="BU101" s="171"/>
      <c r="BV101" s="171"/>
      <c r="BW101" s="171"/>
      <c r="BX101" s="171"/>
      <c r="BY101" s="171"/>
      <c r="BZ101" s="172"/>
      <c r="CA101" s="170"/>
      <c r="CB101" s="171"/>
      <c r="CC101" s="171"/>
      <c r="CD101" s="171"/>
      <c r="CE101" s="171"/>
      <c r="CF101" s="171"/>
      <c r="CG101" s="171"/>
      <c r="CH101" s="172"/>
      <c r="CI101" s="170"/>
      <c r="CJ101" s="171"/>
      <c r="CK101" s="171"/>
      <c r="CL101" s="171"/>
      <c r="CM101" s="171"/>
      <c r="CN101" s="171"/>
      <c r="CO101" s="171"/>
      <c r="CP101" s="172"/>
      <c r="CQ101" s="170"/>
      <c r="CR101" s="171"/>
      <c r="CS101" s="171"/>
      <c r="CT101" s="171"/>
      <c r="CU101" s="171"/>
      <c r="CV101" s="171"/>
      <c r="CW101" s="171"/>
      <c r="CX101" s="172"/>
      <c r="CY101" s="170"/>
      <c r="CZ101" s="171"/>
      <c r="DA101" s="171"/>
      <c r="DB101" s="171"/>
      <c r="DC101" s="171"/>
      <c r="DD101" s="171"/>
      <c r="DE101" s="171"/>
      <c r="DF101" s="172"/>
      <c r="DG101" s="170"/>
      <c r="DH101" s="171"/>
      <c r="DI101" s="171"/>
      <c r="DJ101" s="171"/>
      <c r="DK101" s="171"/>
      <c r="DL101" s="171"/>
      <c r="DM101" s="171"/>
      <c r="DN101" s="172"/>
      <c r="DO101" s="170"/>
      <c r="DP101" s="171"/>
      <c r="DQ101" s="171"/>
      <c r="DR101" s="171"/>
      <c r="DS101" s="171"/>
      <c r="DT101" s="171"/>
      <c r="DU101" s="171"/>
      <c r="DV101" s="172"/>
      <c r="DW101" s="170"/>
      <c r="DX101" s="171"/>
      <c r="DY101" s="171"/>
      <c r="DZ101" s="171"/>
      <c r="EA101" s="171"/>
      <c r="EB101" s="171"/>
      <c r="EC101" s="171"/>
      <c r="ED101" s="172"/>
      <c r="EE101" s="170"/>
      <c r="EF101" s="171"/>
      <c r="EG101" s="171"/>
      <c r="EH101" s="171"/>
      <c r="EI101" s="171"/>
      <c r="EJ101" s="171"/>
      <c r="EK101" s="171"/>
      <c r="EL101" s="172"/>
      <c r="EM101" s="170"/>
      <c r="EN101" s="171"/>
      <c r="EO101" s="171"/>
      <c r="EP101" s="171"/>
      <c r="EQ101" s="171"/>
      <c r="ER101" s="171"/>
      <c r="ES101" s="171"/>
      <c r="ET101" s="172"/>
      <c r="EU101" s="170"/>
      <c r="EV101" s="171"/>
      <c r="EW101" s="171"/>
      <c r="EX101" s="171"/>
      <c r="EY101" s="171"/>
      <c r="EZ101" s="171"/>
      <c r="FA101" s="171"/>
      <c r="FB101" s="172"/>
      <c r="FC101" s="170"/>
      <c r="FD101" s="171"/>
      <c r="FE101" s="171"/>
      <c r="FF101" s="171"/>
      <c r="FG101" s="171"/>
      <c r="FH101" s="171"/>
      <c r="FI101" s="171"/>
      <c r="FJ101" s="172"/>
      <c r="FK101" s="170"/>
      <c r="FL101" s="171"/>
      <c r="FM101" s="171"/>
      <c r="FN101" s="171"/>
      <c r="FO101" s="171"/>
      <c r="FP101" s="171"/>
      <c r="FQ101" s="171"/>
      <c r="FR101" s="172"/>
      <c r="FS101" s="170"/>
      <c r="FT101" s="171"/>
      <c r="FU101" s="171"/>
      <c r="FV101" s="171"/>
      <c r="FW101" s="171"/>
      <c r="FX101" s="171"/>
      <c r="FY101" s="171"/>
      <c r="FZ101" s="172"/>
      <c r="GA101" s="170"/>
      <c r="GB101" s="171"/>
      <c r="GC101" s="171"/>
      <c r="GD101" s="171"/>
      <c r="GE101" s="171"/>
      <c r="GF101" s="171"/>
      <c r="GG101" s="171"/>
      <c r="GH101" s="172"/>
      <c r="GI101" s="170"/>
      <c r="GJ101" s="171"/>
      <c r="GK101" s="171"/>
      <c r="GL101" s="171"/>
      <c r="GM101" s="171"/>
      <c r="GN101" s="171"/>
      <c r="GO101" s="171"/>
      <c r="GP101" s="172"/>
    </row>
    <row r="102" spans="1:198" s="63" customFormat="1" ht="48.75" customHeight="1">
      <c r="A102" s="170" t="s">
        <v>109</v>
      </c>
      <c r="B102" s="171"/>
      <c r="C102" s="171"/>
      <c r="D102" s="171"/>
      <c r="E102" s="171"/>
      <c r="F102" s="171"/>
      <c r="G102" s="171"/>
      <c r="H102" s="172"/>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58"/>
      <c r="DR102" s="58"/>
      <c r="DS102" s="58"/>
      <c r="DT102" s="58"/>
      <c r="DU102" s="58"/>
      <c r="DV102" s="58"/>
      <c r="DW102" s="58"/>
      <c r="DX102" s="58"/>
      <c r="DY102" s="58"/>
      <c r="DZ102" s="58"/>
      <c r="EA102" s="58"/>
      <c r="EB102" s="58"/>
      <c r="EC102" s="58"/>
      <c r="ED102" s="58"/>
      <c r="EE102" s="58"/>
      <c r="EF102" s="58"/>
      <c r="EG102" s="58"/>
      <c r="EH102" s="58"/>
      <c r="EI102" s="58"/>
      <c r="EJ102" s="58"/>
      <c r="EK102" s="58"/>
      <c r="EL102" s="58"/>
      <c r="EM102" s="58"/>
      <c r="EN102" s="58"/>
      <c r="EO102" s="58"/>
      <c r="EP102" s="58"/>
      <c r="EQ102" s="58"/>
      <c r="ER102" s="58"/>
      <c r="ES102" s="58"/>
      <c r="ET102" s="58"/>
      <c r="EU102" s="58"/>
      <c r="EV102" s="58"/>
      <c r="EW102" s="58"/>
      <c r="EX102" s="58"/>
      <c r="EY102" s="58"/>
      <c r="EZ102" s="58"/>
      <c r="FA102" s="58"/>
      <c r="FB102" s="58"/>
      <c r="FC102" s="58"/>
      <c r="FD102" s="58"/>
      <c r="FE102" s="58"/>
      <c r="FF102" s="58"/>
      <c r="FG102" s="58"/>
      <c r="FH102" s="58"/>
      <c r="FI102" s="58"/>
      <c r="FJ102" s="58"/>
      <c r="FK102" s="58"/>
      <c r="FL102" s="58"/>
      <c r="FM102" s="58"/>
      <c r="FN102" s="58"/>
      <c r="FO102" s="58"/>
      <c r="FP102" s="58"/>
      <c r="FQ102" s="58"/>
      <c r="FR102" s="58"/>
      <c r="FS102" s="58"/>
      <c r="FT102" s="58"/>
      <c r="FU102" s="58"/>
      <c r="FV102" s="58"/>
      <c r="FW102" s="58"/>
      <c r="FX102" s="58"/>
      <c r="FY102" s="58"/>
      <c r="FZ102" s="58"/>
      <c r="GA102" s="58"/>
      <c r="GB102" s="58"/>
      <c r="GC102" s="58"/>
      <c r="GD102" s="58"/>
      <c r="GE102" s="58"/>
      <c r="GF102" s="58"/>
      <c r="GG102" s="58"/>
      <c r="GH102" s="58"/>
      <c r="GI102" s="58"/>
      <c r="GJ102" s="58"/>
      <c r="GK102" s="58"/>
      <c r="GL102" s="58"/>
      <c r="GM102" s="58"/>
      <c r="GN102" s="58"/>
      <c r="GO102" s="58"/>
      <c r="GP102" s="58"/>
    </row>
    <row r="103" spans="1:198" s="63" customFormat="1" ht="37.5" customHeight="1">
      <c r="A103" s="173" t="s">
        <v>110</v>
      </c>
      <c r="B103" s="174"/>
      <c r="C103" s="174"/>
      <c r="D103" s="174"/>
      <c r="E103" s="174"/>
      <c r="F103" s="174"/>
      <c r="G103" s="174"/>
      <c r="H103" s="175"/>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c r="CW103" s="58"/>
      <c r="CX103" s="58"/>
      <c r="CY103" s="58"/>
      <c r="CZ103" s="58"/>
      <c r="DA103" s="58"/>
      <c r="DB103" s="58"/>
      <c r="DC103" s="58"/>
      <c r="DD103" s="58"/>
      <c r="DE103" s="58"/>
      <c r="DF103" s="58"/>
      <c r="DG103" s="58"/>
      <c r="DH103" s="58"/>
      <c r="DI103" s="58"/>
      <c r="DJ103" s="58"/>
      <c r="DK103" s="58"/>
      <c r="DL103" s="58"/>
      <c r="DM103" s="58"/>
      <c r="DN103" s="58"/>
      <c r="DO103" s="58"/>
      <c r="DP103" s="58"/>
      <c r="DQ103" s="58"/>
      <c r="DR103" s="58"/>
      <c r="DS103" s="58"/>
      <c r="DT103" s="58"/>
      <c r="DU103" s="58"/>
      <c r="DV103" s="58"/>
      <c r="DW103" s="58"/>
      <c r="DX103" s="58"/>
      <c r="DY103" s="58"/>
      <c r="DZ103" s="58"/>
      <c r="EA103" s="58"/>
      <c r="EB103" s="58"/>
      <c r="EC103" s="58"/>
      <c r="ED103" s="58"/>
      <c r="EE103" s="58"/>
      <c r="EF103" s="58"/>
      <c r="EG103" s="58"/>
      <c r="EH103" s="58"/>
      <c r="EI103" s="58"/>
      <c r="EJ103" s="58"/>
      <c r="EK103" s="58"/>
      <c r="EL103" s="58"/>
      <c r="EM103" s="58"/>
      <c r="EN103" s="58"/>
      <c r="EO103" s="58"/>
      <c r="EP103" s="58"/>
      <c r="EQ103" s="58"/>
      <c r="ER103" s="58"/>
      <c r="ES103" s="58"/>
      <c r="ET103" s="58"/>
      <c r="EU103" s="58"/>
      <c r="EV103" s="58"/>
      <c r="EW103" s="58"/>
      <c r="EX103" s="58"/>
      <c r="EY103" s="58"/>
      <c r="EZ103" s="58"/>
      <c r="FA103" s="58"/>
      <c r="FB103" s="58"/>
      <c r="FC103" s="58"/>
      <c r="FD103" s="58"/>
      <c r="FE103" s="58"/>
      <c r="FF103" s="58"/>
      <c r="FG103" s="58"/>
      <c r="FH103" s="58"/>
      <c r="FI103" s="58"/>
      <c r="FJ103" s="58"/>
      <c r="FK103" s="58"/>
      <c r="FL103" s="58"/>
      <c r="FM103" s="58"/>
      <c r="FN103" s="58"/>
      <c r="FO103" s="58"/>
      <c r="FP103" s="58"/>
      <c r="FQ103" s="58"/>
      <c r="FR103" s="58"/>
      <c r="FS103" s="58"/>
      <c r="FT103" s="58"/>
      <c r="FU103" s="58"/>
      <c r="FV103" s="58"/>
      <c r="FW103" s="58"/>
      <c r="FX103" s="58"/>
      <c r="FY103" s="58"/>
      <c r="FZ103" s="58"/>
      <c r="GA103" s="58"/>
      <c r="GB103" s="58"/>
      <c r="GC103" s="58"/>
      <c r="GD103" s="58"/>
      <c r="GE103" s="58"/>
      <c r="GF103" s="58"/>
      <c r="GG103" s="58"/>
      <c r="GH103" s="58"/>
      <c r="GI103" s="58"/>
      <c r="GJ103" s="58"/>
      <c r="GK103" s="58"/>
      <c r="GL103" s="58"/>
      <c r="GM103" s="58"/>
      <c r="GN103" s="58"/>
      <c r="GO103" s="58"/>
      <c r="GP103" s="58"/>
    </row>
    <row r="104" spans="1:43" s="5" customFormat="1" ht="48" customHeight="1">
      <c r="A104" s="173" t="s">
        <v>111</v>
      </c>
      <c r="B104" s="174"/>
      <c r="C104" s="174"/>
      <c r="D104" s="174"/>
      <c r="E104" s="174"/>
      <c r="F104" s="174"/>
      <c r="G104" s="174"/>
      <c r="H104" s="175"/>
      <c r="I104" s="57"/>
      <c r="J104" s="5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row>
    <row r="105" spans="1:43" s="5" customFormat="1" ht="15" customHeight="1">
      <c r="A105" s="61" t="s">
        <v>112</v>
      </c>
      <c r="B105" s="62"/>
      <c r="C105" s="62"/>
      <c r="D105" s="62"/>
      <c r="E105" s="55"/>
      <c r="F105" s="55"/>
      <c r="G105" s="55"/>
      <c r="H105" s="56"/>
      <c r="I105" s="57"/>
      <c r="J105" s="5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row>
    <row r="106" spans="1:43" s="5" customFormat="1" ht="33.75" customHeight="1">
      <c r="A106" s="194" t="s">
        <v>113</v>
      </c>
      <c r="B106" s="195"/>
      <c r="C106" s="195"/>
      <c r="D106" s="195"/>
      <c r="E106" s="195"/>
      <c r="F106" s="195"/>
      <c r="G106" s="195"/>
      <c r="H106" s="196"/>
      <c r="I106" s="57"/>
      <c r="J106" s="5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row>
    <row r="107" spans="1:43" s="5" customFormat="1" ht="15.75" customHeight="1">
      <c r="A107" s="153" t="s">
        <v>114</v>
      </c>
      <c r="B107" s="154"/>
      <c r="C107" s="154"/>
      <c r="D107" s="154"/>
      <c r="E107" s="154"/>
      <c r="F107" s="154"/>
      <c r="G107" s="154"/>
      <c r="H107" s="155"/>
      <c r="I107" s="57"/>
      <c r="J107" s="5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row>
    <row r="108" spans="1:43" s="5" customFormat="1" ht="14.25" customHeight="1">
      <c r="A108" s="153" t="s">
        <v>30</v>
      </c>
      <c r="B108" s="154"/>
      <c r="C108" s="154"/>
      <c r="D108" s="154"/>
      <c r="E108" s="154"/>
      <c r="F108" s="154"/>
      <c r="G108" s="154"/>
      <c r="H108" s="155"/>
      <c r="I108" s="47"/>
      <c r="J108" s="4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row>
    <row r="109" spans="1:10" ht="31.5" customHeight="1" thickBot="1">
      <c r="A109" s="141" t="s">
        <v>69</v>
      </c>
      <c r="B109" s="142"/>
      <c r="C109" s="142"/>
      <c r="D109" s="142"/>
      <c r="E109" s="142"/>
      <c r="F109" s="142"/>
      <c r="G109" s="142"/>
      <c r="H109" s="143"/>
      <c r="I109" s="54"/>
      <c r="J109" s="54"/>
    </row>
    <row r="110" spans="1:10" ht="21" customHeight="1">
      <c r="A110" s="20"/>
      <c r="B110" s="20"/>
      <c r="C110" s="20"/>
      <c r="D110" s="20"/>
      <c r="E110" s="20"/>
      <c r="F110" s="20"/>
      <c r="G110" s="20"/>
      <c r="H110" s="20"/>
      <c r="I110" s="6"/>
      <c r="J110" s="6"/>
    </row>
    <row r="111" spans="1:12" ht="22.5" customHeight="1">
      <c r="A111" s="151"/>
      <c r="B111" s="151"/>
      <c r="C111" s="151"/>
      <c r="D111" s="151"/>
      <c r="E111" s="151"/>
      <c r="F111" s="151"/>
      <c r="G111" s="151"/>
      <c r="H111" s="151"/>
      <c r="I111" s="6"/>
      <c r="J111" s="6"/>
      <c r="K111" s="6"/>
      <c r="L111" s="6"/>
    </row>
    <row r="112" spans="1:12" ht="22.5" customHeight="1">
      <c r="A112" s="6"/>
      <c r="B112" s="6"/>
      <c r="C112" s="7"/>
      <c r="D112" s="7"/>
      <c r="E112" s="8"/>
      <c r="F112" s="8"/>
      <c r="G112" s="8"/>
      <c r="H112" s="6"/>
      <c r="I112" s="6"/>
      <c r="J112" s="6"/>
      <c r="K112" s="6"/>
      <c r="L112" s="6"/>
    </row>
    <row r="113" spans="1:8" ht="22.5" customHeight="1">
      <c r="A113" s="6"/>
      <c r="B113" s="6"/>
      <c r="C113" s="7"/>
      <c r="D113" s="7"/>
      <c r="E113" s="8"/>
      <c r="F113" s="8"/>
      <c r="G113" s="8"/>
      <c r="H113" s="6"/>
    </row>
    <row r="114" ht="33.75" customHeight="1">
      <c r="G114" s="8"/>
    </row>
    <row r="115" ht="24" customHeight="1"/>
    <row r="116" ht="18.75" customHeight="1"/>
  </sheetData>
  <sheetProtection password="CC7E" sheet="1" objects="1" scenarios="1"/>
  <mergeCells count="120">
    <mergeCell ref="A102:H102"/>
    <mergeCell ref="A104:H104"/>
    <mergeCell ref="A106:H106"/>
    <mergeCell ref="A97:H97"/>
    <mergeCell ref="A92:H92"/>
    <mergeCell ref="A85:H85"/>
    <mergeCell ref="A101:H101"/>
    <mergeCell ref="A103:H103"/>
    <mergeCell ref="A86:H86"/>
    <mergeCell ref="A83:H83"/>
    <mergeCell ref="GA101:GH101"/>
    <mergeCell ref="CI101:CP101"/>
    <mergeCell ref="CQ101:CX101"/>
    <mergeCell ref="CY101:DF101"/>
    <mergeCell ref="DG101:DN101"/>
    <mergeCell ref="DO101:DV101"/>
    <mergeCell ref="DW101:ED101"/>
    <mergeCell ref="AM101:AT101"/>
    <mergeCell ref="AU101:BB101"/>
    <mergeCell ref="GI101:GP101"/>
    <mergeCell ref="EE101:EL101"/>
    <mergeCell ref="EM101:ET101"/>
    <mergeCell ref="EU101:FB101"/>
    <mergeCell ref="FC101:FJ101"/>
    <mergeCell ref="FK101:FR101"/>
    <mergeCell ref="FS101:FZ101"/>
    <mergeCell ref="BC101:BJ101"/>
    <mergeCell ref="BK101:BR101"/>
    <mergeCell ref="BS101:BZ101"/>
    <mergeCell ref="CA101:CH101"/>
    <mergeCell ref="M101:N101"/>
    <mergeCell ref="O101:V101"/>
    <mergeCell ref="W101:AD101"/>
    <mergeCell ref="AE101:AL101"/>
    <mergeCell ref="I101:L101"/>
    <mergeCell ref="GI100:GP100"/>
    <mergeCell ref="EM100:ET100"/>
    <mergeCell ref="EU100:FB100"/>
    <mergeCell ref="FC100:FJ100"/>
    <mergeCell ref="FK100:FR100"/>
    <mergeCell ref="FS100:FZ100"/>
    <mergeCell ref="GA100:GH100"/>
    <mergeCell ref="CQ100:CX100"/>
    <mergeCell ref="CY100:DF100"/>
    <mergeCell ref="DG100:DN100"/>
    <mergeCell ref="DO100:DV100"/>
    <mergeCell ref="DW100:ED100"/>
    <mergeCell ref="EE100:EL100"/>
    <mergeCell ref="AU100:BB100"/>
    <mergeCell ref="BC100:BJ100"/>
    <mergeCell ref="BK100:BR100"/>
    <mergeCell ref="BS100:BZ100"/>
    <mergeCell ref="CA100:CH100"/>
    <mergeCell ref="CI100:CP100"/>
    <mergeCell ref="M100:N100"/>
    <mergeCell ref="O100:V100"/>
    <mergeCell ref="W100:AD100"/>
    <mergeCell ref="AE100:AL100"/>
    <mergeCell ref="AM100:AT100"/>
    <mergeCell ref="I100:L100"/>
    <mergeCell ref="A111:H111"/>
    <mergeCell ref="A96:H96"/>
    <mergeCell ref="GI80:GP80"/>
    <mergeCell ref="EU80:FB80"/>
    <mergeCell ref="FC80:FJ80"/>
    <mergeCell ref="FK80:FR80"/>
    <mergeCell ref="BK80:BR80"/>
    <mergeCell ref="FS80:FZ80"/>
    <mergeCell ref="GA80:GH80"/>
    <mergeCell ref="DG80:DN80"/>
    <mergeCell ref="DO80:DV80"/>
    <mergeCell ref="DW80:ED80"/>
    <mergeCell ref="EE80:EL80"/>
    <mergeCell ref="EM80:ET80"/>
    <mergeCell ref="BS80:BZ80"/>
    <mergeCell ref="CA80:CH80"/>
    <mergeCell ref="CI80:CP80"/>
    <mergeCell ref="CQ80:CX80"/>
    <mergeCell ref="CY80:DF80"/>
    <mergeCell ref="AE80:AL80"/>
    <mergeCell ref="AM80:AT80"/>
    <mergeCell ref="A82:H82"/>
    <mergeCell ref="AU80:BB80"/>
    <mergeCell ref="BC80:BJ80"/>
    <mergeCell ref="A6:H6"/>
    <mergeCell ref="M80:N80"/>
    <mergeCell ref="O80:V80"/>
    <mergeCell ref="W80:AD80"/>
    <mergeCell ref="A81:H81"/>
    <mergeCell ref="A7:A8"/>
    <mergeCell ref="E7:E8"/>
    <mergeCell ref="F7:F8"/>
    <mergeCell ref="B7:C7"/>
    <mergeCell ref="D7:D8"/>
    <mergeCell ref="A1:H1"/>
    <mergeCell ref="B5:H5"/>
    <mergeCell ref="B4:H4"/>
    <mergeCell ref="B3:H3"/>
    <mergeCell ref="B2:H2"/>
    <mergeCell ref="G7:G8"/>
    <mergeCell ref="I7:J7"/>
    <mergeCell ref="K7:L7"/>
    <mergeCell ref="A99:H99"/>
    <mergeCell ref="A108:H108"/>
    <mergeCell ref="A80:H80"/>
    <mergeCell ref="A98:H98"/>
    <mergeCell ref="A87:H87"/>
    <mergeCell ref="A91:H91"/>
    <mergeCell ref="A89:H89"/>
    <mergeCell ref="A88:H88"/>
    <mergeCell ref="A109:H109"/>
    <mergeCell ref="A76:H76"/>
    <mergeCell ref="A77:H77"/>
    <mergeCell ref="A78:H78"/>
    <mergeCell ref="A79:H79"/>
    <mergeCell ref="A90:H90"/>
    <mergeCell ref="A107:H107"/>
    <mergeCell ref="A84:H84"/>
    <mergeCell ref="A100:H100"/>
    <mergeCell ref="A95:H95"/>
  </mergeCells>
  <printOptions horizontalCentered="1" verticalCentered="1"/>
  <pageMargins left="0.229166666666667" right="0.25" top="0.02875" bottom="0.567708333333333" header="0.3" footer="0.3"/>
  <pageSetup fitToHeight="1" fitToWidth="1" orientation="portrait" scale="29" r:id="rId2"/>
  <headerFooter>
    <oddFooter>&amp;CCumulative Zika suspected and confirmed cases reported by countries and territories in the Americas, 2015-2017. PAHO/WHO</oddFooter>
  </headerFooter>
  <rowBreaks count="1" manualBreakCount="1">
    <brk id="116"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Organización Panamericana de la 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Red</dc:creator>
  <cp:keywords/>
  <dc:description/>
  <cp:lastModifiedBy>Ariyarajah,  Archchun (WDC)</cp:lastModifiedBy>
  <cp:lastPrinted>2017-05-11T18:50:05Z</cp:lastPrinted>
  <dcterms:created xsi:type="dcterms:W3CDTF">2006-07-28T15:16:25Z</dcterms:created>
  <dcterms:modified xsi:type="dcterms:W3CDTF">2017-05-11T18:51:20Z</dcterms:modified>
  <cp:category/>
  <cp:version/>
  <cp:contentType/>
  <cp:contentStatus/>
</cp:coreProperties>
</file>