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735" windowWidth="5340" windowHeight="7650" activeTab="0"/>
  </bookViews>
  <sheets>
    <sheet name="2015 ENG" sheetId="1" r:id="rId1"/>
  </sheets>
  <definedNames>
    <definedName name="_xlnm.Print_Area" localSheetId="0">'2015 ENG'!$A$1:$H$110</definedName>
  </definedNames>
  <calcPr fullCalcOnLoad="1"/>
</workbook>
</file>

<file path=xl/sharedStrings.xml><?xml version="1.0" encoding="utf-8"?>
<sst xmlns="http://schemas.openxmlformats.org/spreadsheetml/2006/main" count="142" uniqueCount="118">
  <si>
    <t xml:space="preserve"> </t>
  </si>
  <si>
    <t>TOTAL</t>
  </si>
  <si>
    <t xml:space="preserve">                                            </t>
  </si>
  <si>
    <t xml:space="preserve">Subtotal </t>
  </si>
  <si>
    <t>Guyana</t>
  </si>
  <si>
    <t>Non-Latin Caribbean</t>
  </si>
  <si>
    <t>Cayman Islands</t>
  </si>
  <si>
    <t>Curacao</t>
  </si>
  <si>
    <t>Dominica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</si>
  <si>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</si>
  <si>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</si>
  <si>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</si>
  <si>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</si>
  <si>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</si>
  <si>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</si>
  <si>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</si>
  <si>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</si>
  <si>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</si>
  <si>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</si>
  <si>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</si>
  <si>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Turks and Caicos Islands</t>
  </si>
  <si>
    <t>Bahamas</t>
  </si>
  <si>
    <t xml:space="preserve">Montserrat </t>
  </si>
  <si>
    <t>Honduras</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</si>
  <si>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</si>
  <si>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</si>
  <si>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</si>
  <si>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</si>
  <si>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</si>
  <si>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</si>
  <si>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</si>
  <si>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Andean Area</t>
  </si>
  <si>
    <t>Virgin Islands (UK)</t>
  </si>
  <si>
    <t>Virgin Islands (US)</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</si>
  <si>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</si>
  <si>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</si>
  <si>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</si>
  <si>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</si>
  <si>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</si>
  <si>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</si>
  <si>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</si>
  <si>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</si>
  <si>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</si>
  <si>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</si>
  <si>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</si>
  <si>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</si>
  <si>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</si>
  <si>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</si>
  <si>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</si>
  <si>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</si>
  <si>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</si>
  <si>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</si>
  <si>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</si>
  <si>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</si>
  <si>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</si>
  <si>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</si>
  <si>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</si>
  <si>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</si>
  <si>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</si>
  <si>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</si>
  <si>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</si>
  <si>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</si>
  <si>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</si>
  <si>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</si>
  <si>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</si>
  <si>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Mexico</t>
    </r>
    <r>
      <rPr>
        <b/>
        <vertAlign val="superscript"/>
        <sz val="10"/>
        <rFont val="Segoe UI"/>
        <family val="2"/>
      </rPr>
      <t>2</t>
    </r>
  </si>
  <si>
    <r>
      <t xml:space="preserve">2 </t>
    </r>
    <r>
      <rPr>
        <sz val="10"/>
        <rFont val="Segoe UI"/>
        <family val="2"/>
      </rPr>
      <t>http://www.gob.mx/salud/prensa/050-primer-caso-de-microcefalia-asociado-con-zika</t>
    </r>
  </si>
  <si>
    <r>
      <t>Belize</t>
    </r>
    <r>
      <rPr>
        <b/>
        <vertAlign val="superscript"/>
        <sz val="10"/>
        <rFont val="Segoe UI"/>
        <family val="2"/>
      </rPr>
      <t>3</t>
    </r>
  </si>
  <si>
    <r>
      <t>El Salvador</t>
    </r>
    <r>
      <rPr>
        <b/>
        <vertAlign val="superscript"/>
        <sz val="10"/>
        <rFont val="Segoe UI"/>
        <family val="2"/>
      </rPr>
      <t>4</t>
    </r>
  </si>
  <si>
    <r>
      <t>Guatemala</t>
    </r>
    <r>
      <rPr>
        <b/>
        <vertAlign val="superscript"/>
        <sz val="10"/>
        <rFont val="Segoe UI"/>
        <family val="2"/>
      </rPr>
      <t>5</t>
    </r>
  </si>
  <si>
    <r>
      <t>Panama</t>
    </r>
    <r>
      <rPr>
        <b/>
        <vertAlign val="superscript"/>
        <sz val="10"/>
        <rFont val="Segoe UI"/>
        <family val="2"/>
      </rPr>
      <t>6</t>
    </r>
  </si>
  <si>
    <r>
      <t>Dominican Republic</t>
    </r>
    <r>
      <rPr>
        <b/>
        <vertAlign val="superscript"/>
        <sz val="10"/>
        <rFont val="Segoe UI"/>
        <family val="2"/>
      </rPr>
      <t>7</t>
    </r>
  </si>
  <si>
    <r>
      <t>French Guiana</t>
    </r>
    <r>
      <rPr>
        <b/>
        <vertAlign val="superscript"/>
        <sz val="10"/>
        <rFont val="Segoe UI"/>
        <family val="2"/>
      </rPr>
      <t>8</t>
    </r>
  </si>
  <si>
    <r>
      <t>Guadeloupe</t>
    </r>
    <r>
      <rPr>
        <b/>
        <vertAlign val="superscript"/>
        <sz val="10"/>
        <rFont val="Segoe UI"/>
        <family val="2"/>
      </rPr>
      <t>8</t>
    </r>
  </si>
  <si>
    <r>
      <t>Haiti</t>
    </r>
    <r>
      <rPr>
        <b/>
        <vertAlign val="superscript"/>
        <sz val="10"/>
        <rFont val="Segoe UI"/>
        <family val="2"/>
      </rPr>
      <t>9</t>
    </r>
  </si>
  <si>
    <r>
      <t>Martinique</t>
    </r>
    <r>
      <rPr>
        <b/>
        <vertAlign val="superscript"/>
        <sz val="10"/>
        <rFont val="Segoe UI"/>
        <family val="2"/>
      </rPr>
      <t>8</t>
    </r>
  </si>
  <si>
    <r>
      <t>Puerto Rico</t>
    </r>
    <r>
      <rPr>
        <b/>
        <vertAlign val="superscript"/>
        <sz val="10"/>
        <rFont val="Segoe UI"/>
        <family val="2"/>
      </rPr>
      <t>10</t>
    </r>
  </si>
  <si>
    <r>
      <t>Saint Barthelemy</t>
    </r>
    <r>
      <rPr>
        <b/>
        <vertAlign val="superscript"/>
        <sz val="10"/>
        <rFont val="Segoe UI"/>
        <family val="2"/>
      </rPr>
      <t>8</t>
    </r>
  </si>
  <si>
    <r>
      <t>Saint Martin</t>
    </r>
    <r>
      <rPr>
        <b/>
        <vertAlign val="superscript"/>
        <sz val="10"/>
        <rFont val="Segoe UI"/>
        <family val="2"/>
      </rPr>
      <t>8</t>
    </r>
  </si>
  <si>
    <r>
      <t>Bolivia (Plurinational State of)</t>
    </r>
    <r>
      <rPr>
        <b/>
        <vertAlign val="superscript"/>
        <sz val="10"/>
        <rFont val="Segoe UI"/>
        <family val="2"/>
      </rPr>
      <t>11</t>
    </r>
  </si>
  <si>
    <r>
      <t>Colombia</t>
    </r>
    <r>
      <rPr>
        <b/>
        <vertAlign val="superscript"/>
        <sz val="10"/>
        <rFont val="Segoe UI"/>
        <family val="2"/>
      </rPr>
      <t>12</t>
    </r>
  </si>
  <si>
    <r>
      <t>Ecuador</t>
    </r>
    <r>
      <rPr>
        <b/>
        <vertAlign val="superscript"/>
        <sz val="10"/>
        <rFont val="Segoe UI"/>
        <family val="2"/>
      </rPr>
      <t>13</t>
    </r>
  </si>
  <si>
    <r>
      <t>Peru</t>
    </r>
    <r>
      <rPr>
        <b/>
        <vertAlign val="superscript"/>
        <sz val="10"/>
        <rFont val="Segoe UI"/>
        <family val="2"/>
      </rPr>
      <t>14</t>
    </r>
  </si>
  <si>
    <r>
      <t>Venezuela (Bolivarian Republic of)</t>
    </r>
    <r>
      <rPr>
        <b/>
        <vertAlign val="superscript"/>
        <sz val="10"/>
        <rFont val="Segoe UI"/>
        <family val="2"/>
      </rPr>
      <t>15</t>
    </r>
  </si>
  <si>
    <r>
      <t>Brazil</t>
    </r>
    <r>
      <rPr>
        <b/>
        <vertAlign val="superscript"/>
        <sz val="10"/>
        <rFont val="Segoe UI"/>
        <family val="2"/>
      </rPr>
      <t>16</t>
    </r>
  </si>
  <si>
    <r>
      <t>Argentina</t>
    </r>
    <r>
      <rPr>
        <b/>
        <vertAlign val="superscript"/>
        <sz val="10"/>
        <rFont val="Segoe UI"/>
        <family val="2"/>
      </rPr>
      <t>17</t>
    </r>
  </si>
  <si>
    <r>
      <t>Paraguay</t>
    </r>
    <r>
      <rPr>
        <b/>
        <vertAlign val="superscript"/>
        <sz val="10"/>
        <rFont val="Segoe UI"/>
        <family val="2"/>
      </rPr>
      <t>18</t>
    </r>
  </si>
  <si>
    <r>
      <t>Aruba</t>
    </r>
    <r>
      <rPr>
        <b/>
        <vertAlign val="superscript"/>
        <sz val="10"/>
        <rFont val="Segoe UI"/>
        <family val="2"/>
      </rPr>
      <t>19</t>
    </r>
  </si>
  <si>
    <r>
      <t>Barbados</t>
    </r>
    <r>
      <rPr>
        <b/>
        <vertAlign val="superscript"/>
        <sz val="10"/>
        <rFont val="Segoe UI"/>
        <family val="2"/>
      </rPr>
      <t>20</t>
    </r>
  </si>
  <si>
    <r>
      <t>Bonaire, St Eustatius and Saba</t>
    </r>
    <r>
      <rPr>
        <b/>
        <vertAlign val="superscript"/>
        <sz val="10"/>
        <rFont val="Segoe UI"/>
        <family val="2"/>
      </rPr>
      <t>21</t>
    </r>
  </si>
  <si>
    <r>
      <t>Grenada</t>
    </r>
    <r>
      <rPr>
        <b/>
        <vertAlign val="superscript"/>
        <sz val="10"/>
        <rFont val="Segoe UI"/>
        <family val="2"/>
      </rPr>
      <t>22</t>
    </r>
  </si>
  <si>
    <r>
      <t>Jamaica</t>
    </r>
    <r>
      <rPr>
        <b/>
        <vertAlign val="superscript"/>
        <sz val="10"/>
        <rFont val="Segoe UI"/>
        <family val="2"/>
      </rPr>
      <t>23</t>
    </r>
  </si>
  <si>
    <r>
      <t>Sint Maarten (Dutch part)</t>
    </r>
    <r>
      <rPr>
        <b/>
        <vertAlign val="superscript"/>
        <sz val="10"/>
        <rFont val="Segoe UI"/>
        <family val="2"/>
      </rPr>
      <t>24</t>
    </r>
  </si>
  <si>
    <r>
      <rPr>
        <vertAlign val="superscript"/>
        <sz val="10"/>
        <rFont val="Segoe UI"/>
        <family val="2"/>
      </rPr>
      <t>4</t>
    </r>
    <r>
      <rPr>
        <sz val="10"/>
        <rFont val="Segoe UI"/>
        <family val="2"/>
      </rPr>
      <t xml:space="preserve"> After retrospective review, laboratory-confirmed cases was adjusted by the El Salvador IHR National Focal Point as of 25 August 2016.
As of 17 March 2017, the number of suspected cases decreased based on the modification by the El Salvador Ministry of Health</t>
    </r>
  </si>
  <si>
    <r>
      <rPr>
        <vertAlign val="superscript"/>
        <sz val="10"/>
        <rFont val="Segoe UI"/>
        <family val="2"/>
      </rPr>
      <t xml:space="preserve">5 </t>
    </r>
    <r>
      <rPr>
        <sz val="10"/>
        <rFont val="Segoe UI"/>
        <family val="2"/>
      </rPr>
      <t>http://www.mspas.gob.gt/index.php/en/que-es-zika.html</t>
    </r>
  </si>
  <si>
    <r>
      <rPr>
        <vertAlign val="superscript"/>
        <sz val="10"/>
        <rFont val="Segoe UI"/>
        <family val="2"/>
      </rPr>
      <t>6</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</si>
  <si>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8</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</si>
  <si>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t xml:space="preserve">9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</si>
  <si>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rPr>
        <vertAlign val="superscript"/>
        <sz val="10"/>
        <rFont val="Segoe UI"/>
        <family val="2"/>
      </rPr>
      <t>10</t>
    </r>
    <r>
      <rPr>
        <sz val="10"/>
        <rFont val="Segoe UI"/>
        <family val="2"/>
      </rPr>
      <t xml:space="preserve"> On 20 January 2017, the number of confirmed cases were changed from 37,488 to 37,417 based on the modification by the Puerto Rico Department of Health.</t>
    </r>
  </si>
  <si>
    <r>
      <rPr>
        <vertAlign val="superscript"/>
        <sz val="10"/>
        <rFont val="Segoe UI"/>
        <family val="2"/>
      </rPr>
      <t>11</t>
    </r>
    <r>
      <rPr>
        <sz val="10"/>
        <rFont val="Segoe UI"/>
        <family val="2"/>
      </rPr>
      <t xml:space="preserve"> As of 31 March 2017, the number of confirmed and suspected cases increased based on the update by the Bolivia Ministry of Health</t>
    </r>
  </si>
  <si>
    <r>
      <t xml:space="preserve">12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</si>
  <si>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14</t>
    </r>
    <r>
      <rPr>
        <sz val="10"/>
        <rFont val="Segoe UI"/>
        <family val="2"/>
      </rPr>
      <t xml:space="preserve"> http://www.dge.gob.pe/portal/index.php?option=com_content&amp;view=article&amp;id=14&amp;Itemid=154
On 26 April 2017, the Peru Ministry of Health notified 3,654 suspected and confirmed cases distributed between epidemiological week (EW) 1 and 16 of 2017, of which 2,467 suspected and confirmed cases correspond to newly notified cases between EW 13 and 16 of 2017.</t>
    </r>
  </si>
  <si>
    <r>
      <rPr>
        <vertAlign val="superscript"/>
        <sz val="10"/>
        <rFont val="Segoe UI"/>
        <family val="2"/>
      </rPr>
      <t>15</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</si>
  <si>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16 </t>
    </r>
    <r>
      <rPr>
        <sz val="10"/>
        <rFont val="Segoe UI"/>
        <family val="2"/>
      </rPr>
      <t>Brazil Ministry of Health case definition for confirmed cases of congenital syndrome associated with Zika virus infection includes confirmed and probable cases per PAHO's case definition. As of EW 14 of 2017, 863 cases were confirmed for Zika virus by laboratory criteria.                                                                                                                                              
As of 11 November, suspected Zika cases were adjusted by the Brazil Ministry of Public Health after retrospective review.</t>
    </r>
  </si>
  <si>
    <r>
      <rPr>
        <vertAlign val="superscript"/>
        <sz val="10"/>
        <rFont val="Segoe UI"/>
        <family val="2"/>
      </rPr>
      <t>18</t>
    </r>
    <r>
      <rPr>
        <sz val="10"/>
        <rFont val="Segoe UI"/>
        <family val="2"/>
      </rPr>
      <t>As of 23 March 2017, the number of suspected cases decreased based on the modification by the Paraguay Ministry of Health</t>
    </r>
  </si>
  <si>
    <r>
      <rPr>
        <vertAlign val="superscript"/>
        <sz val="10"/>
        <rFont val="Segoe UI"/>
        <family val="2"/>
      </rPr>
      <t xml:space="preserve">19 </t>
    </r>
    <r>
      <rPr>
        <sz val="10"/>
        <rFont val="Segoe UI"/>
        <family val="2"/>
      </rPr>
      <t>In the previous Zika update from the Netherlands Ministry of Health, Welfare and Sport on 13 February 2017, a total of 880 suspected and 34 confirmed cases were notified to PAHO / WHO (EW 1 of 2016 to EW 5 of 2017). On 26 April 2017, the Netherlands Ministry of Health, Welfare and Sport notified 1,208 suspected and 468 confirmed cases of Zika to PAHO/WHO occurred between EW 1 of 2016 to EW 14 of 2017, of which 417 suspected and 436 confirmed cases correspond to newly notified cases between EW 1 and 14 of 2017.</t>
    </r>
  </si>
  <si>
    <r>
      <rPr>
        <vertAlign val="superscript"/>
        <sz val="10"/>
        <rFont val="Segoe UI"/>
        <family val="2"/>
      </rPr>
      <t>20</t>
    </r>
    <r>
      <rPr>
        <sz val="10"/>
        <rFont val="Segoe UI"/>
        <family val="2"/>
      </rPr>
      <t xml:space="preserve"> In the previous Zika update from the Barbados Ministry of Health on 16 December 2016, a total of 699 suspected and 46 confirmed cases were notified to PAHO / WHO (EW 1 of 2016 to EW 49 of 2016). On 27 April 2017, the Barbados Ministry of Health notified 705 suspected and 150 confirmed cases of Zika to PAHO/WHO occurred between EW 1 of 2016 to EW 13 of 2017. Of the 150 confirmed cases, 3 happened in 2015, 144 in 2016 and 3 in 2017. </t>
    </r>
  </si>
  <si>
    <r>
      <rPr>
        <vertAlign val="superscript"/>
        <sz val="10"/>
        <rFont val="Segoe UI"/>
        <family val="2"/>
      </rPr>
      <t>21</t>
    </r>
    <r>
      <rPr>
        <sz val="10"/>
        <rFont val="Segoe UI"/>
        <family val="2"/>
      </rPr>
      <t xml:space="preserve"> In the previous Zika update from the Netherlands Ministry of Health, Welfare and Sport on 13 February 2017, a total of 343 confirmed cases were notified to PAHO / WHO (EW 1 of 2016 to EW 2 of 2017). On 26 April 2017, the Netherlands Ministry of Health, Welfare and Sport notified 235 suspected and 381 confirmed cases of Zika to PAHO/WHO occurred between EW 1 of 2016 to EW 16 of 2017. The data provided herein is the sum of confirmed cases reported for Bonaire (330), Sint Eustatius (27) and Saba (25).</t>
    </r>
  </si>
  <si>
    <r>
      <rPr>
        <vertAlign val="superscript"/>
        <sz val="10"/>
        <rFont val="Segoe UI"/>
        <family val="2"/>
      </rPr>
      <t xml:space="preserve">22 </t>
    </r>
    <r>
      <rPr>
        <sz val="10"/>
        <rFont val="Segoe UI"/>
        <family val="2"/>
      </rPr>
      <t>After retrospective review, suspected cases were adjusted by the Grenada Ministry of Health as of 13 October 2016</t>
    </r>
  </si>
  <si>
    <r>
      <t xml:space="preserve">23 </t>
    </r>
    <r>
      <rPr>
        <sz val="10"/>
        <rFont val="Segoe UI"/>
        <family val="2"/>
      </rPr>
      <t>In the previous Zika update from the Jamaica Ministry of Health (MoH) on 27 January 2017, a total of 7,371 suspected cases were notified to PAHO / WHO (EW 16 of 2015 to EW 2 of 2017). On 9 April 2017, the Jamaica MoH notified 7,655 suspected cases of Zika to PAHO/WHO occurred between EW 16 of 2015 to EW 10 of 2017.</t>
    </r>
  </si>
  <si>
    <r>
      <rPr>
        <vertAlign val="superscript"/>
        <sz val="10"/>
        <rFont val="Segoe UI"/>
        <family val="2"/>
      </rPr>
      <t xml:space="preserve">24 </t>
    </r>
    <r>
      <rPr>
        <sz val="10"/>
        <rFont val="Segoe UI"/>
        <family val="2"/>
      </rPr>
      <t>Per information shared by the Netherlands IHR NFP to PAHO/WHO, the confirmed Zika cases was adjusted for Sint Maarten.</t>
    </r>
  </si>
  <si>
    <r>
      <rPr>
        <vertAlign val="superscript"/>
        <sz val="11"/>
        <rFont val="Calibri"/>
        <family val="2"/>
      </rPr>
      <t>3</t>
    </r>
    <r>
      <rPr>
        <sz val="11"/>
        <rFont val="Calibri"/>
        <family val="2"/>
      </rPr>
      <t xml:space="preserve"> In the previous Zika update from the Belize Ministry of Health on 18 January 2017, a total of 816 suspected and 73 confirmed cases were notified to PAHO/WHO (EW 2 of 2016 to EW 52 of 2016). On 8 May 2017, the Belize Ministry Health notified PAHO/WHO of 1,294 suspected cases and 206 confirmed cases distributed between epidemiological week (EW) 2 of 2016 and 18 of 2017, of which 472 suspected cases and 124 confirmed cases correspond to new cases notified between EW 1 and 18 of 2017.</t>
    </r>
  </si>
  <si>
    <r>
      <rPr>
        <vertAlign val="superscript"/>
        <sz val="10"/>
        <rFont val="Segoe UI"/>
        <family val="2"/>
      </rPr>
      <t>13</t>
    </r>
    <r>
      <rPr>
        <sz val="10"/>
        <rFont val="Segoe UI"/>
        <family val="2"/>
      </rPr>
      <t>On 5 May 2017, the Ecuador Ministry of Health notified PAHO/WHO of 3,972 suspected cases and 1,330 confirmed cases distributed between epidemiological week (EW) 52 of 2015 and 17 of 2017, of which 1,277 suspected cases and 450 confirmed cases correspond to new cases notified between EW 1 and 17 of 2017. On 10 April the Ecuador Ministry of Health notified the first two confirmed cases of congenital syndrome associated with Zika virus corresponding to EW 52 of 2016 and EW 4 of 2017.</t>
    </r>
  </si>
  <si>
    <r>
      <rPr>
        <vertAlign val="superscript"/>
        <sz val="10"/>
        <rFont val="Segoe UI"/>
        <family val="2"/>
      </rPr>
      <t>17</t>
    </r>
    <r>
      <rPr>
        <sz val="10"/>
        <rFont val="Segoe UI"/>
        <family val="2"/>
      </rPr>
      <t xml:space="preserve">On 8 May 2017, the Argentina Ministry of Health notified 869 suspected and 86 confirmed cases of Zika to PAHO/WHO which occurred between EW 1 of 2016 to EW 16 of 2017, of which 765 suspected and 60 confirmed cases correspond to newly notified cases between EW 1 and 16 of 2017. According to the Argentina Ministry of Health, suspected cases are cases that could not be excluded by laboratory-based Zika diagnosis in areas with confirmed viral circulation as part of the nonspecific acute febrile syndrome surveillance and the integrated diagnosis of arboviruses.
</t>
    </r>
  </si>
  <si>
    <t>Central American Isthmus</t>
  </si>
  <si>
    <t xml:space="preserve">    Data as of 25 May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</si>
  <si>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25 May 2017. Washington, D.C.: PAHO/WHO; 2017; </t>
    </r>
    <r>
      <rPr>
        <b/>
        <sz val="10"/>
        <rFont val="Segoe UI"/>
        <family val="2"/>
      </rPr>
      <t>Pan American Health Organization • www.paho.org • © PAHO/WHO, 2017</t>
    </r>
  </si>
  <si>
    <r>
      <rPr>
        <vertAlign val="superscript"/>
        <sz val="10"/>
        <rFont val="Segoe UI"/>
        <family val="2"/>
      </rPr>
      <t xml:space="preserve">7 </t>
    </r>
    <r>
      <rPr>
        <sz val="10"/>
        <rFont val="Segoe UI"/>
        <family val="2"/>
      </rPr>
      <t>As of 19 May 2017, the Dominican Republic Ministry of Public Health reported 39 additional confirmed cases of congenital syndrome associated with Zika virus infection, resulting in a cumulative total of 93 cases. The majority of these additional cases were detected during epidemiological week (EW) 48 of 2016. http://digepisalud.gob.do/docs/Boletines%20epidemiol%C3%B3gicos/Boletines%20semanales/2017/Bolet%C3%ADn%20Semanal%2017-2017.pdf</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</si>
</sst>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3">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sz val="11"/>
      <name val="Calibri"/>
      <family val="2"/>
    </font>
    <font>
      <vertAlign val="superscript"/>
      <sz val="11"/>
      <name val="Calibr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thin"/>
      <right style="thin"/>
      <top style="medium"/>
      <bottom style="thin"/>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medium"/>
      <right style="thin">
        <color theme="0" tint="-0.149959996342659"/>
      </right>
      <top style="thin">
        <color theme="0" tint="-0.149959996342659"/>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9" fillId="40" borderId="0" applyNumberFormat="0" applyBorder="0" applyAlignment="0" applyProtection="0"/>
    <xf numFmtId="0" fontId="16" fillId="10" borderId="0" applyNumberFormat="0" applyBorder="0" applyAlignment="0" applyProtection="0"/>
    <xf numFmtId="0" fontId="50"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51"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2"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2" fillId="0" borderId="0" applyBorder="0" applyProtection="0">
      <alignment/>
    </xf>
    <xf numFmtId="171" fontId="0" fillId="0" borderId="0" applyFont="0" applyFill="0" applyBorder="0" applyAlignment="0" applyProtection="0"/>
    <xf numFmtId="43" fontId="4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3" fillId="9" borderId="0" applyNumberFormat="0" applyBorder="0" applyAlignment="0" applyProtection="0"/>
    <xf numFmtId="0" fontId="60" fillId="50" borderId="1" applyNumberFormat="0" applyAlignment="0" applyProtection="0"/>
    <xf numFmtId="0" fontId="61" fillId="0" borderId="9" applyNumberFormat="0" applyFill="0" applyAlignment="0" applyProtection="0"/>
    <xf numFmtId="0" fontId="62"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5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3"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4"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6" fillId="0" borderId="17" applyNumberFormat="0" applyFill="0" applyAlignment="0" applyProtection="0"/>
    <xf numFmtId="0" fontId="20" fillId="0" borderId="18" applyNumberFormat="0" applyFill="0" applyAlignment="0" applyProtection="0"/>
    <xf numFmtId="0" fontId="67" fillId="0" borderId="0" applyNumberFormat="0" applyFill="0" applyBorder="0" applyAlignment="0" applyProtection="0"/>
  </cellStyleXfs>
  <cellXfs count="204">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68" fillId="55" borderId="19" xfId="0" applyNumberFormat="1" applyFont="1" applyFill="1" applyBorder="1" applyAlignment="1">
      <alignment horizontal="center" vertical="center"/>
    </xf>
    <xf numFmtId="0" fontId="8" fillId="56" borderId="20" xfId="0" applyFont="1" applyFill="1" applyBorder="1" applyAlignment="1">
      <alignment horizontal="right"/>
    </xf>
    <xf numFmtId="3" fontId="69" fillId="57" borderId="21" xfId="64" applyNumberFormat="1" applyFont="1" applyFill="1" applyBorder="1" applyAlignment="1">
      <alignment horizontal="left" vertical="center"/>
    </xf>
    <xf numFmtId="0" fontId="68" fillId="57" borderId="22" xfId="0" applyFont="1" applyFill="1" applyBorder="1" applyAlignment="1">
      <alignment horizontal="left" vertical="center"/>
    </xf>
    <xf numFmtId="3" fontId="69" fillId="57" borderId="23" xfId="64" applyNumberFormat="1" applyFont="1" applyFill="1" applyBorder="1" applyAlignment="1">
      <alignment horizontal="lef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0" fontId="68" fillId="58" borderId="22" xfId="0" applyFont="1" applyFill="1" applyBorder="1" applyAlignment="1">
      <alignment horizontal="left" vertical="center"/>
    </xf>
    <xf numFmtId="2" fontId="68" fillId="55" borderId="19" xfId="0"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2" fontId="69" fillId="57" borderId="23" xfId="64" applyNumberFormat="1" applyFont="1" applyFill="1" applyBorder="1" applyAlignment="1">
      <alignment horizontal="left" vertical="center"/>
    </xf>
    <xf numFmtId="3" fontId="10" fillId="0" borderId="24" xfId="0" applyNumberFormat="1" applyFont="1" applyFill="1" applyBorder="1" applyAlignment="1">
      <alignment vertical="center" wrapText="1"/>
    </xf>
    <xf numFmtId="3" fontId="8" fillId="59" borderId="25" xfId="64" applyNumberFormat="1" applyFont="1" applyFill="1" applyBorder="1" applyAlignment="1">
      <alignment horizontal="center" vertical="center"/>
    </xf>
    <xf numFmtId="2" fontId="8" fillId="59" borderId="25" xfId="64" applyNumberFormat="1" applyFont="1" applyFill="1" applyBorder="1" applyAlignment="1">
      <alignment horizontal="center" vertical="center"/>
    </xf>
    <xf numFmtId="3" fontId="8" fillId="59" borderId="21" xfId="64" applyNumberFormat="1" applyFont="1" applyFill="1" applyBorder="1" applyAlignment="1">
      <alignment horizontal="center" vertical="center"/>
    </xf>
    <xf numFmtId="4" fontId="8" fillId="59" borderId="25" xfId="64" applyNumberFormat="1" applyFont="1" applyFill="1" applyBorder="1" applyAlignment="1">
      <alignment horizontal="center" vertical="center"/>
    </xf>
    <xf numFmtId="3" fontId="8" fillId="59" borderId="26" xfId="0" applyNumberFormat="1" applyFont="1" applyFill="1" applyBorder="1" applyAlignment="1">
      <alignment horizontal="center" vertical="center"/>
    </xf>
    <xf numFmtId="3" fontId="8" fillId="59" borderId="26" xfId="0" applyNumberFormat="1" applyFont="1" applyFill="1" applyBorder="1" applyAlignment="1">
      <alignment horizontal="center" vertical="center" wrapText="1"/>
    </xf>
    <xf numFmtId="3" fontId="8" fillId="59" borderId="25" xfId="0" applyNumberFormat="1" applyFont="1" applyFill="1" applyBorder="1" applyAlignment="1">
      <alignment horizontal="center" vertical="center" wrapText="1"/>
    </xf>
    <xf numFmtId="2" fontId="8" fillId="59" borderId="25" xfId="0" applyNumberFormat="1" applyFont="1" applyFill="1" applyBorder="1" applyAlignment="1">
      <alignment horizontal="center" vertical="center" wrapText="1"/>
    </xf>
    <xf numFmtId="3" fontId="8" fillId="59" borderId="26"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2" fontId="8" fillId="59" borderId="26"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0" fontId="68" fillId="57" borderId="28" xfId="0" applyFont="1" applyFill="1" applyBorder="1" applyAlignment="1">
      <alignment horizontal="left" vertical="center"/>
    </xf>
    <xf numFmtId="3" fontId="69" fillId="57" borderId="29" xfId="64" applyNumberFormat="1" applyFont="1" applyFill="1" applyBorder="1" applyAlignment="1">
      <alignment horizontal="left" vertical="center"/>
    </xf>
    <xf numFmtId="4" fontId="69" fillId="57" borderId="29" xfId="64" applyNumberFormat="1" applyFont="1" applyFill="1" applyBorder="1" applyAlignment="1">
      <alignment horizontal="left" vertical="center"/>
    </xf>
    <xf numFmtId="3" fontId="69" fillId="57" borderId="30" xfId="64" applyNumberFormat="1" applyFont="1" applyFill="1" applyBorder="1" applyAlignment="1">
      <alignment horizontal="left" vertical="center"/>
    </xf>
    <xf numFmtId="3" fontId="68" fillId="60" borderId="31" xfId="0" applyNumberFormat="1" applyFont="1" applyFill="1" applyBorder="1" applyAlignment="1">
      <alignment horizontal="center" vertical="center"/>
    </xf>
    <xf numFmtId="0" fontId="7" fillId="24" borderId="22" xfId="0" applyFont="1" applyFill="1" applyBorder="1" applyAlignment="1">
      <alignment/>
    </xf>
    <xf numFmtId="0" fontId="7" fillId="24" borderId="23" xfId="0" applyFont="1" applyFill="1" applyBorder="1" applyAlignment="1">
      <alignment/>
    </xf>
    <xf numFmtId="0" fontId="7" fillId="24" borderId="21" xfId="0" applyFont="1" applyFill="1" applyBorder="1" applyAlignment="1">
      <alignment/>
    </xf>
    <xf numFmtId="0" fontId="7" fillId="56" borderId="19" xfId="0" applyFont="1" applyFill="1" applyBorder="1" applyAlignment="1">
      <alignment horizontal="center"/>
    </xf>
    <xf numFmtId="3" fontId="8" fillId="59" borderId="32" xfId="64" applyNumberFormat="1" applyFont="1" applyFill="1" applyBorder="1" applyAlignment="1">
      <alignment horizontal="center" vertical="center"/>
    </xf>
    <xf numFmtId="3" fontId="8" fillId="59" borderId="23"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69" fillId="57" borderId="34" xfId="64" applyNumberFormat="1" applyFont="1" applyFill="1" applyBorder="1" applyAlignment="1">
      <alignment horizontal="left" vertical="center"/>
    </xf>
    <xf numFmtId="0" fontId="11" fillId="0" borderId="0" xfId="0" applyFont="1" applyFill="1" applyBorder="1" applyAlignment="1">
      <alignment wrapText="1"/>
    </xf>
    <xf numFmtId="0" fontId="9" fillId="0" borderId="0" xfId="0" applyFont="1" applyFill="1" applyBorder="1" applyAlignment="1">
      <alignment wrapText="1"/>
    </xf>
    <xf numFmtId="0" fontId="70" fillId="55" borderId="0" xfId="0" applyFont="1" applyFill="1" applyBorder="1" applyAlignment="1">
      <alignment horizontal="center"/>
    </xf>
    <xf numFmtId="0" fontId="71" fillId="55" borderId="0" xfId="0" applyFont="1" applyFill="1" applyBorder="1" applyAlignment="1">
      <alignment horizontal="center"/>
    </xf>
    <xf numFmtId="0" fontId="71" fillId="55" borderId="0" xfId="0" applyFont="1" applyFill="1" applyBorder="1" applyAlignment="1">
      <alignment horizontal="center" wrapText="1"/>
    </xf>
    <xf numFmtId="0" fontId="4" fillId="55" borderId="0" xfId="0" applyFont="1" applyFill="1" applyBorder="1" applyAlignment="1">
      <alignment/>
    </xf>
    <xf numFmtId="0" fontId="72"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9" fillId="0" borderId="0" xfId="0" applyFont="1" applyFill="1" applyBorder="1" applyAlignment="1">
      <alignment/>
    </xf>
    <xf numFmtId="0" fontId="9" fillId="0" borderId="35"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0" fontId="9" fillId="56" borderId="36" xfId="0" applyFont="1" applyFill="1" applyBorder="1" applyAlignment="1">
      <alignment/>
    </xf>
    <xf numFmtId="0" fontId="9" fillId="56" borderId="0" xfId="0" applyFont="1" applyFill="1" applyBorder="1" applyAlignment="1">
      <alignment/>
    </xf>
    <xf numFmtId="0" fontId="2" fillId="0" borderId="0" xfId="0" applyFont="1" applyFill="1" applyAlignment="1">
      <alignment/>
    </xf>
    <xf numFmtId="0" fontId="68" fillId="61" borderId="37" xfId="0" applyFont="1" applyFill="1" applyBorder="1" applyAlignment="1">
      <alignment horizontal="center" vertical="top"/>
    </xf>
    <xf numFmtId="0" fontId="68" fillId="61" borderId="38" xfId="0" applyFont="1" applyFill="1" applyBorder="1" applyAlignment="1">
      <alignment horizontal="center" vertical="top"/>
    </xf>
    <xf numFmtId="3" fontId="69" fillId="61" borderId="37" xfId="64" applyNumberFormat="1" applyFont="1" applyFill="1" applyBorder="1" applyAlignment="1">
      <alignment horizontal="left" vertical="center"/>
    </xf>
    <xf numFmtId="3" fontId="69" fillId="61" borderId="38" xfId="64" applyNumberFormat="1" applyFont="1" applyFill="1" applyBorder="1" applyAlignment="1">
      <alignment horizontal="left" vertical="center"/>
    </xf>
    <xf numFmtId="3" fontId="9" fillId="61" borderId="37" xfId="64" applyNumberFormat="1" applyFont="1" applyFill="1" applyBorder="1" applyAlignment="1">
      <alignment horizontal="center" vertical="center"/>
    </xf>
    <xf numFmtId="3" fontId="9" fillId="61" borderId="38" xfId="64" applyNumberFormat="1" applyFont="1" applyFill="1" applyBorder="1" applyAlignment="1">
      <alignment horizontal="center" vertical="center"/>
    </xf>
    <xf numFmtId="3" fontId="8" fillId="61" borderId="21" xfId="64" applyNumberFormat="1" applyFont="1" applyFill="1" applyBorder="1" applyAlignment="1">
      <alignment horizontal="center" vertical="center"/>
    </xf>
    <xf numFmtId="3" fontId="69" fillId="61" borderId="37" xfId="64" applyNumberFormat="1" applyFont="1" applyFill="1" applyBorder="1" applyAlignment="1">
      <alignment horizontal="center" vertical="center"/>
    </xf>
    <xf numFmtId="3" fontId="69" fillId="61" borderId="38" xfId="64" applyNumberFormat="1" applyFont="1" applyFill="1" applyBorder="1" applyAlignment="1">
      <alignment horizontal="center" vertical="center"/>
    </xf>
    <xf numFmtId="0" fontId="7" fillId="61" borderId="37" xfId="0" applyFont="1" applyFill="1" applyBorder="1" applyAlignment="1">
      <alignment/>
    </xf>
    <xf numFmtId="0" fontId="7" fillId="61" borderId="38" xfId="0" applyFont="1" applyFill="1" applyBorder="1" applyAlignment="1">
      <alignment/>
    </xf>
    <xf numFmtId="3" fontId="9" fillId="61" borderId="37" xfId="0" applyNumberFormat="1" applyFont="1" applyFill="1" applyBorder="1" applyAlignment="1">
      <alignment horizontal="center" vertical="center"/>
    </xf>
    <xf numFmtId="3" fontId="9" fillId="61" borderId="38" xfId="0" applyNumberFormat="1" applyFont="1" applyFill="1" applyBorder="1" applyAlignment="1">
      <alignment horizontal="center" vertical="center"/>
    </xf>
    <xf numFmtId="3" fontId="8" fillId="61" borderId="27" xfId="0"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0" fontId="9" fillId="0" borderId="35" xfId="0" applyFont="1" applyFill="1" applyBorder="1" applyAlignment="1">
      <alignment wrapText="1"/>
    </xf>
    <xf numFmtId="0" fontId="68" fillId="60" borderId="31" xfId="0" applyFont="1" applyFill="1" applyBorder="1" applyAlignment="1">
      <alignment horizontal="center" vertical="center"/>
    </xf>
    <xf numFmtId="0" fontId="2" fillId="55" borderId="36" xfId="0" applyFont="1" applyFill="1" applyBorder="1" applyAlignment="1">
      <alignment horizontal="center"/>
    </xf>
    <xf numFmtId="0" fontId="3" fillId="55" borderId="36" xfId="0" applyFont="1" applyFill="1" applyBorder="1" applyAlignment="1">
      <alignment/>
    </xf>
    <xf numFmtId="0" fontId="68" fillId="62" borderId="39" xfId="0" applyFont="1" applyFill="1" applyBorder="1" applyAlignment="1">
      <alignment horizontal="center"/>
    </xf>
    <xf numFmtId="0" fontId="68" fillId="60" borderId="40" xfId="0" applyFont="1" applyFill="1" applyBorder="1" applyAlignment="1">
      <alignment horizontal="center" vertical="top"/>
    </xf>
    <xf numFmtId="0" fontId="9" fillId="0" borderId="36" xfId="0" applyFont="1" applyFill="1" applyBorder="1" applyAlignment="1">
      <alignment vertical="center"/>
    </xf>
    <xf numFmtId="3" fontId="69" fillId="58" borderId="23" xfId="64" applyNumberFormat="1" applyFont="1" applyFill="1" applyBorder="1" applyAlignment="1">
      <alignment horizontal="center" vertical="center"/>
    </xf>
    <xf numFmtId="3" fontId="69" fillId="58" borderId="21" xfId="64" applyNumberFormat="1" applyFont="1" applyFill="1" applyBorder="1" applyAlignment="1">
      <alignment horizontal="center" vertical="center"/>
    </xf>
    <xf numFmtId="2" fontId="69" fillId="58" borderId="23" xfId="64" applyNumberFormat="1" applyFont="1" applyFill="1" applyBorder="1" applyAlignment="1">
      <alignment horizontal="center" vertical="center"/>
    </xf>
    <xf numFmtId="3" fontId="8" fillId="61" borderId="2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2" fillId="0" borderId="0" xfId="0" applyFont="1" applyFill="1" applyBorder="1" applyAlignment="1">
      <alignment/>
    </xf>
    <xf numFmtId="0" fontId="5" fillId="0" borderId="0" xfId="0" applyFont="1" applyBorder="1" applyAlignment="1">
      <alignment/>
    </xf>
    <xf numFmtId="0" fontId="2" fillId="0" borderId="0" xfId="0" applyFont="1" applyFill="1" applyBorder="1" applyAlignment="1">
      <alignment/>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37"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64" applyNumberFormat="1" applyFont="1" applyFill="1" applyBorder="1" applyAlignment="1">
      <alignment horizontal="center" vertical="center"/>
    </xf>
    <xf numFmtId="3" fontId="9" fillId="0" borderId="38"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9" fillId="0" borderId="47" xfId="0" applyNumberFormat="1" applyFont="1" applyFill="1" applyBorder="1" applyAlignment="1">
      <alignment horizontal="center" vertical="center"/>
    </xf>
    <xf numFmtId="3" fontId="9" fillId="0" borderId="43" xfId="0" applyNumberFormat="1" applyFont="1" applyFill="1" applyBorder="1" applyAlignment="1">
      <alignment horizontal="center" vertical="center"/>
    </xf>
    <xf numFmtId="2" fontId="9" fillId="0" borderId="38"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49"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2" fontId="9" fillId="0" borderId="50" xfId="0"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3"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0" fontId="7" fillId="0" borderId="56" xfId="0" applyFont="1" applyFill="1" applyBorder="1" applyAlignment="1">
      <alignment/>
    </xf>
    <xf numFmtId="0" fontId="7" fillId="0" borderId="56" xfId="0" applyFont="1" applyFill="1" applyBorder="1" applyAlignment="1">
      <alignment horizontal="left"/>
    </xf>
    <xf numFmtId="0" fontId="7" fillId="0" borderId="57" xfId="0" applyFont="1" applyFill="1" applyBorder="1" applyAlignment="1">
      <alignment/>
    </xf>
    <xf numFmtId="3" fontId="9" fillId="0" borderId="58"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0" fontId="7" fillId="0" borderId="59" xfId="0" applyFont="1" applyFill="1" applyBorder="1" applyAlignment="1">
      <alignment/>
    </xf>
    <xf numFmtId="2" fontId="10" fillId="0" borderId="47" xfId="64" applyNumberFormat="1" applyFont="1" applyFill="1" applyBorder="1" applyAlignment="1">
      <alignment horizontal="center" vertical="center"/>
    </xf>
    <xf numFmtId="2" fontId="10" fillId="0" borderId="38" xfId="64" applyNumberFormat="1" applyFont="1" applyFill="1" applyBorder="1" applyAlignment="1">
      <alignment horizontal="center" vertical="center"/>
    </xf>
    <xf numFmtId="2" fontId="10" fillId="0" borderId="50" xfId="64" applyNumberFormat="1" applyFont="1" applyFill="1" applyBorder="1" applyAlignment="1">
      <alignment horizontal="center" vertical="center"/>
    </xf>
    <xf numFmtId="3" fontId="9" fillId="0" borderId="41"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60" xfId="0" applyNumberFormat="1" applyFont="1" applyFill="1" applyBorder="1" applyAlignment="1">
      <alignment horizontal="center" vertical="center"/>
    </xf>
    <xf numFmtId="0" fontId="9" fillId="0" borderId="42" xfId="0" applyFont="1" applyFill="1" applyBorder="1" applyAlignment="1">
      <alignment horizontal="center" vertical="center"/>
    </xf>
    <xf numFmtId="3" fontId="9" fillId="0" borderId="61"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0" fontId="7" fillId="0" borderId="20" xfId="0" applyFont="1" applyFill="1" applyBorder="1" applyAlignment="1">
      <alignment horizontal="left"/>
    </xf>
    <xf numFmtId="3" fontId="9" fillId="0" borderId="26" xfId="64"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2" fontId="9" fillId="0" borderId="41"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3" xfId="0"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37" xfId="67"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2" fontId="9" fillId="0" borderId="65"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30" xfId="0" applyFont="1" applyFill="1" applyBorder="1" applyAlignment="1">
      <alignment wrapText="1"/>
    </xf>
    <xf numFmtId="0" fontId="11" fillId="0" borderId="67" xfId="0" applyFont="1" applyFill="1" applyBorder="1" applyAlignment="1">
      <alignment/>
    </xf>
    <xf numFmtId="0" fontId="11" fillId="0" borderId="24" xfId="0" applyFont="1" applyFill="1" applyBorder="1" applyAlignment="1">
      <alignment/>
    </xf>
    <xf numFmtId="0" fontId="11" fillId="0" borderId="66" xfId="0" applyFont="1" applyFill="1" applyBorder="1" applyAlignment="1">
      <alignment/>
    </xf>
    <xf numFmtId="0" fontId="11" fillId="0" borderId="36" xfId="0" applyFont="1" applyFill="1" applyBorder="1" applyAlignment="1">
      <alignment wrapText="1"/>
    </xf>
    <xf numFmtId="0" fontId="11" fillId="0" borderId="0" xfId="0" applyFont="1" applyFill="1" applyBorder="1" applyAlignment="1">
      <alignment wrapText="1"/>
    </xf>
    <xf numFmtId="0" fontId="11" fillId="0" borderId="35" xfId="0" applyFont="1" applyFill="1" applyBorder="1" applyAlignment="1">
      <alignment wrapText="1"/>
    </xf>
    <xf numFmtId="0" fontId="9" fillId="0" borderId="36" xfId="0" applyFont="1" applyFill="1" applyBorder="1" applyAlignment="1">
      <alignment wrapText="1"/>
    </xf>
    <xf numFmtId="0" fontId="9" fillId="0" borderId="0"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xf>
    <xf numFmtId="0" fontId="9" fillId="0" borderId="0" xfId="0" applyFont="1" applyFill="1" applyBorder="1" applyAlignment="1">
      <alignment/>
    </xf>
    <xf numFmtId="0" fontId="9" fillId="0" borderId="35" xfId="0" applyFont="1" applyFill="1" applyBorder="1" applyAlignment="1">
      <alignment/>
    </xf>
    <xf numFmtId="0" fontId="9" fillId="0" borderId="36" xfId="0" applyFont="1" applyFill="1" applyBorder="1" applyAlignment="1">
      <alignment vertical="center" wrapText="1"/>
    </xf>
    <xf numFmtId="0" fontId="9" fillId="0" borderId="0" xfId="0" applyFont="1" applyFill="1" applyBorder="1" applyAlignment="1">
      <alignment vertical="center" wrapText="1"/>
    </xf>
    <xf numFmtId="0" fontId="9" fillId="0" borderId="35" xfId="0" applyFont="1" applyFill="1" applyBorder="1" applyAlignment="1">
      <alignment vertical="center" wrapText="1"/>
    </xf>
    <xf numFmtId="0" fontId="28" fillId="0" borderId="36" xfId="0" applyFont="1" applyFill="1" applyBorder="1" applyAlignment="1">
      <alignment horizontal="left" wrapText="1"/>
    </xf>
    <xf numFmtId="0" fontId="28" fillId="0" borderId="0" xfId="0" applyFont="1" applyFill="1" applyBorder="1" applyAlignment="1">
      <alignment horizontal="left" wrapText="1"/>
    </xf>
    <xf numFmtId="0" fontId="28" fillId="0" borderId="35" xfId="0" applyFont="1" applyFill="1" applyBorder="1" applyAlignment="1">
      <alignment horizontal="left" wrapText="1"/>
    </xf>
    <xf numFmtId="0" fontId="9" fillId="0" borderId="3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5" xfId="0" applyFont="1" applyFill="1" applyBorder="1" applyAlignment="1">
      <alignment horizontal="left" vertical="top" wrapText="1"/>
    </xf>
    <xf numFmtId="0" fontId="28" fillId="0" borderId="36" xfId="0" applyFont="1" applyFill="1" applyBorder="1" applyAlignment="1">
      <alignment vertical="top" wrapText="1"/>
    </xf>
    <xf numFmtId="0" fontId="9" fillId="0" borderId="0" xfId="0" applyFont="1" applyFill="1" applyBorder="1" applyAlignment="1">
      <alignment vertical="top" wrapText="1"/>
    </xf>
    <xf numFmtId="0" fontId="9" fillId="0" borderId="35" xfId="0" applyFont="1" applyFill="1" applyBorder="1" applyAlignment="1">
      <alignment vertical="top" wrapText="1"/>
    </xf>
    <xf numFmtId="0" fontId="68" fillId="62" borderId="37" xfId="0" applyFont="1" applyFill="1" applyBorder="1" applyAlignment="1">
      <alignment horizontal="center"/>
    </xf>
    <xf numFmtId="0" fontId="68" fillId="62" borderId="38" xfId="0" applyFont="1" applyFill="1" applyBorder="1" applyAlignment="1">
      <alignment horizontal="center"/>
    </xf>
    <xf numFmtId="0" fontId="9" fillId="0" borderId="36" xfId="0" applyFont="1" applyFill="1" applyBorder="1" applyAlignment="1">
      <alignment horizontal="left" wrapText="1"/>
    </xf>
    <xf numFmtId="0" fontId="9" fillId="0" borderId="0" xfId="0" applyFont="1" applyFill="1" applyBorder="1" applyAlignment="1">
      <alignment horizontal="left" wrapText="1"/>
    </xf>
    <xf numFmtId="0" fontId="9" fillId="0" borderId="35" xfId="0" applyFont="1" applyFill="1" applyBorder="1" applyAlignment="1">
      <alignment horizontal="left"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72" fillId="55" borderId="67" xfId="0" applyFont="1" applyFill="1" applyBorder="1" applyAlignment="1">
      <alignment horizontal="center"/>
    </xf>
    <xf numFmtId="0" fontId="72" fillId="55" borderId="24" xfId="0" applyFont="1" applyFill="1" applyBorder="1" applyAlignment="1">
      <alignment horizontal="center"/>
    </xf>
    <xf numFmtId="0" fontId="72" fillId="55" borderId="66" xfId="0" applyFont="1" applyFill="1" applyBorder="1" applyAlignment="1">
      <alignment horizontal="center"/>
    </xf>
    <xf numFmtId="0" fontId="70" fillId="55" borderId="0" xfId="0" applyFont="1" applyFill="1" applyBorder="1" applyAlignment="1">
      <alignment horizontal="center"/>
    </xf>
    <xf numFmtId="0" fontId="70" fillId="55" borderId="35" xfId="0" applyFont="1" applyFill="1" applyBorder="1" applyAlignment="1">
      <alignment horizontal="center"/>
    </xf>
    <xf numFmtId="0" fontId="71" fillId="55" borderId="0" xfId="0" applyFont="1" applyFill="1" applyBorder="1" applyAlignment="1">
      <alignment horizontal="center"/>
    </xf>
    <xf numFmtId="0" fontId="71" fillId="55" borderId="35" xfId="0" applyFont="1" applyFill="1" applyBorder="1" applyAlignment="1">
      <alignment horizontal="center"/>
    </xf>
    <xf numFmtId="0" fontId="71" fillId="55" borderId="0" xfId="0" applyFont="1" applyFill="1" applyBorder="1" applyAlignment="1">
      <alignment horizontal="center" wrapText="1"/>
    </xf>
    <xf numFmtId="0" fontId="71" fillId="55" borderId="35" xfId="0" applyFont="1" applyFill="1" applyBorder="1" applyAlignment="1">
      <alignment horizontal="center" wrapText="1"/>
    </xf>
    <xf numFmtId="0" fontId="68" fillId="60" borderId="68" xfId="0" applyFont="1" applyFill="1" applyBorder="1" applyAlignment="1">
      <alignment horizontal="center" vertical="center" wrapText="1"/>
    </xf>
    <xf numFmtId="0" fontId="68" fillId="60" borderId="69" xfId="0" applyFont="1" applyFill="1" applyBorder="1" applyAlignment="1">
      <alignment horizontal="center" vertical="center" wrapText="1"/>
    </xf>
    <xf numFmtId="0" fontId="68" fillId="60" borderId="70" xfId="0" applyFont="1" applyFill="1" applyBorder="1" applyAlignment="1">
      <alignment horizontal="center" vertical="center"/>
    </xf>
    <xf numFmtId="0" fontId="68" fillId="60" borderId="31" xfId="0" applyFont="1" applyFill="1" applyBorder="1" applyAlignment="1">
      <alignment horizontal="center" vertical="center"/>
    </xf>
    <xf numFmtId="0" fontId="68" fillId="60" borderId="31" xfId="0" applyFont="1" applyFill="1" applyBorder="1" applyAlignment="1">
      <alignment horizontal="center" vertical="center" wrapText="1"/>
    </xf>
    <xf numFmtId="14" fontId="4" fillId="55" borderId="36"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35" xfId="0" applyFont="1" applyFill="1" applyBorder="1" applyAlignment="1">
      <alignment/>
    </xf>
    <xf numFmtId="0" fontId="28" fillId="56" borderId="36" xfId="0" applyFont="1" applyFill="1" applyBorder="1" applyAlignment="1">
      <alignment horizontal="left" vertical="center" wrapText="1"/>
    </xf>
    <xf numFmtId="0" fontId="28" fillId="56" borderId="0" xfId="0" applyFont="1" applyFill="1" applyBorder="1" applyAlignment="1">
      <alignment horizontal="left" vertical="center" wrapText="1"/>
    </xf>
    <xf numFmtId="0" fontId="28" fillId="56" borderId="35" xfId="0" applyFont="1" applyFill="1" applyBorder="1" applyAlignment="1">
      <alignment horizontal="left" vertical="center" wrapText="1"/>
    </xf>
    <xf numFmtId="0" fontId="28" fillId="0" borderId="3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5" xfId="0" applyFont="1" applyFill="1" applyBorder="1" applyAlignment="1">
      <alignment horizontal="left" vertical="top" wrapText="1"/>
    </xf>
    <xf numFmtId="0" fontId="31" fillId="0" borderId="36" xfId="0" applyFont="1" applyBorder="1" applyAlignment="1">
      <alignment horizontal="left" vertical="center" wrapText="1"/>
    </xf>
    <xf numFmtId="0" fontId="31" fillId="0" borderId="0" xfId="0" applyFont="1" applyBorder="1" applyAlignment="1">
      <alignment horizontal="left" vertical="center" wrapText="1"/>
    </xf>
    <xf numFmtId="0" fontId="31" fillId="0" borderId="35" xfId="0" applyFont="1" applyBorder="1" applyAlignment="1">
      <alignment horizontal="left" vertical="center"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0</xdr:col>
      <xdr:colOff>1438275</xdr:colOff>
      <xdr:row>59</xdr:row>
      <xdr:rowOff>133350</xdr:rowOff>
    </xdr:from>
    <xdr:ext cx="190500" cy="266700"/>
    <xdr:sp fLocksText="0">
      <xdr:nvSpPr>
        <xdr:cNvPr id="2"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2009775</xdr:colOff>
      <xdr:row>41</xdr:row>
      <xdr:rowOff>47625</xdr:rowOff>
    </xdr:from>
    <xdr:to>
      <xdr:col>0</xdr:col>
      <xdr:colOff>2057400</xdr:colOff>
      <xdr:row>41</xdr:row>
      <xdr:rowOff>95250</xdr:rowOff>
    </xdr:to>
    <xdr:sp fLocksText="0">
      <xdr:nvSpPr>
        <xdr:cNvPr id="3" name="TextBox 1"/>
        <xdr:cNvSpPr txBox="1">
          <a:spLocks noChangeArrowheads="1"/>
        </xdr:cNvSpPr>
      </xdr:nvSpPr>
      <xdr:spPr>
        <a:xfrm>
          <a:off x="2009775" y="973455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114"/>
  <sheetViews>
    <sheetView tabSelected="1" zoomScale="80" zoomScaleNormal="80" zoomScaleSheetLayoutView="80" zoomScalePageLayoutView="85" workbookViewId="0" topLeftCell="A1">
      <selection activeCell="G9" sqref="G9"/>
    </sheetView>
  </sheetViews>
  <sheetFormatPr defaultColWidth="11.421875" defaultRowHeight="12.75"/>
  <cols>
    <col min="1" max="1" width="41.421875" style="1" customWidth="1"/>
    <col min="2" max="2" width="30.28125" style="1" customWidth="1"/>
    <col min="3" max="3" width="24.28125" style="5" customWidth="1"/>
    <col min="4" max="4" width="23.140625" style="5" customWidth="1"/>
    <col min="5" max="6" width="23.140625" style="3" customWidth="1"/>
    <col min="7" max="7" width="28.140625" style="3" customWidth="1"/>
    <col min="8" max="8" width="23.140625" style="1" customWidth="1"/>
    <col min="9" max="12" width="11.7109375" style="1" hidden="1" customWidth="1"/>
    <col min="13" max="87" width="11.421875" style="6" customWidth="1"/>
    <col min="88" max="16384" width="11.421875" style="1" customWidth="1"/>
  </cols>
  <sheetData>
    <row r="1" spans="1:12" ht="18.75" customHeight="1">
      <c r="A1" s="177"/>
      <c r="B1" s="178"/>
      <c r="C1" s="178"/>
      <c r="D1" s="178"/>
      <c r="E1" s="178"/>
      <c r="F1" s="178"/>
      <c r="G1" s="178"/>
      <c r="H1" s="179"/>
      <c r="I1" s="52"/>
      <c r="J1" s="52"/>
      <c r="K1" s="52"/>
      <c r="L1" s="52"/>
    </row>
    <row r="2" spans="1:12" ht="57.75" customHeight="1">
      <c r="A2" s="81"/>
      <c r="B2" s="184" t="s">
        <v>46</v>
      </c>
      <c r="C2" s="184"/>
      <c r="D2" s="184"/>
      <c r="E2" s="184"/>
      <c r="F2" s="184"/>
      <c r="G2" s="184"/>
      <c r="H2" s="185"/>
      <c r="I2" s="50"/>
      <c r="J2" s="50"/>
      <c r="K2" s="50"/>
      <c r="L2" s="50"/>
    </row>
    <row r="3" spans="1:12" ht="18.75" customHeight="1">
      <c r="A3" s="82" t="s">
        <v>0</v>
      </c>
      <c r="B3" s="182" t="s">
        <v>57</v>
      </c>
      <c r="C3" s="182"/>
      <c r="D3" s="182"/>
      <c r="E3" s="182"/>
      <c r="F3" s="182"/>
      <c r="G3" s="182"/>
      <c r="H3" s="183"/>
      <c r="I3" s="49"/>
      <c r="J3" s="49"/>
      <c r="K3" s="49"/>
      <c r="L3" s="49"/>
    </row>
    <row r="4" spans="1:12" ht="18.75" customHeight="1">
      <c r="A4" s="82"/>
      <c r="B4" s="182" t="s">
        <v>42</v>
      </c>
      <c r="C4" s="182"/>
      <c r="D4" s="182"/>
      <c r="E4" s="182"/>
      <c r="F4" s="182"/>
      <c r="G4" s="182"/>
      <c r="H4" s="183"/>
      <c r="I4" s="49"/>
      <c r="J4" s="49"/>
      <c r="K4" s="49"/>
      <c r="L4" s="49"/>
    </row>
    <row r="5" spans="1:12" ht="18.75" customHeight="1">
      <c r="A5" s="82"/>
      <c r="B5" s="180" t="s">
        <v>115</v>
      </c>
      <c r="C5" s="180"/>
      <c r="D5" s="180"/>
      <c r="E5" s="180"/>
      <c r="F5" s="180"/>
      <c r="G5" s="180"/>
      <c r="H5" s="181"/>
      <c r="I5" s="48"/>
      <c r="J5" s="48"/>
      <c r="K5" s="48"/>
      <c r="L5" s="48"/>
    </row>
    <row r="6" spans="1:12" ht="18.75" customHeight="1">
      <c r="A6" s="191" t="s">
        <v>2</v>
      </c>
      <c r="B6" s="192"/>
      <c r="C6" s="193"/>
      <c r="D6" s="193"/>
      <c r="E6" s="193"/>
      <c r="F6" s="193"/>
      <c r="G6" s="193"/>
      <c r="H6" s="194"/>
      <c r="I6" s="51"/>
      <c r="J6" s="51"/>
      <c r="K6" s="51"/>
      <c r="L6" s="51"/>
    </row>
    <row r="7" spans="1:12" ht="23.25" customHeight="1">
      <c r="A7" s="188" t="s">
        <v>10</v>
      </c>
      <c r="B7" s="189" t="s">
        <v>45</v>
      </c>
      <c r="C7" s="189"/>
      <c r="D7" s="190" t="s">
        <v>19</v>
      </c>
      <c r="E7" s="189" t="s">
        <v>36</v>
      </c>
      <c r="F7" s="190" t="s">
        <v>44</v>
      </c>
      <c r="G7" s="186" t="s">
        <v>61</v>
      </c>
      <c r="H7" s="83" t="s">
        <v>29</v>
      </c>
      <c r="I7" s="169" t="s">
        <v>50</v>
      </c>
      <c r="J7" s="170"/>
      <c r="K7" s="170" t="s">
        <v>51</v>
      </c>
      <c r="L7" s="170"/>
    </row>
    <row r="8" spans="1:12" ht="21.75" customHeight="1">
      <c r="A8" s="188"/>
      <c r="B8" s="80" t="s">
        <v>16</v>
      </c>
      <c r="C8" s="37" t="s">
        <v>15</v>
      </c>
      <c r="D8" s="190"/>
      <c r="E8" s="189"/>
      <c r="F8" s="190"/>
      <c r="G8" s="187"/>
      <c r="H8" s="84" t="s">
        <v>62</v>
      </c>
      <c r="I8" s="64" t="s">
        <v>48</v>
      </c>
      <c r="J8" s="65" t="s">
        <v>49</v>
      </c>
      <c r="K8" s="65" t="s">
        <v>53</v>
      </c>
      <c r="L8" s="65" t="s">
        <v>15</v>
      </c>
    </row>
    <row r="9" spans="1:12" ht="29.25" customHeight="1" thickBot="1">
      <c r="A9" s="33" t="s">
        <v>40</v>
      </c>
      <c r="B9" s="34"/>
      <c r="C9" s="34"/>
      <c r="D9" s="34"/>
      <c r="E9" s="35"/>
      <c r="F9" s="34"/>
      <c r="G9" s="45"/>
      <c r="H9" s="36"/>
      <c r="I9" s="66"/>
      <c r="J9" s="67"/>
      <c r="K9" s="67"/>
      <c r="L9" s="67"/>
    </row>
    <row r="10" spans="1:12" ht="15.75">
      <c r="A10" s="120" t="s">
        <v>18</v>
      </c>
      <c r="B10" s="94">
        <v>0</v>
      </c>
      <c r="C10" s="94">
        <v>0</v>
      </c>
      <c r="D10" s="94">
        <v>6</v>
      </c>
      <c r="E10" s="121">
        <f>(SUM(B10:C10)*100)/(H10)</f>
        <v>0</v>
      </c>
      <c r="F10" s="94">
        <v>0</v>
      </c>
      <c r="G10" s="118">
        <v>0</v>
      </c>
      <c r="H10" s="95">
        <v>71</v>
      </c>
      <c r="I10" s="68">
        <v>0</v>
      </c>
      <c r="J10" s="69">
        <v>0</v>
      </c>
      <c r="K10" s="69">
        <v>0</v>
      </c>
      <c r="L10" s="69">
        <v>0</v>
      </c>
    </row>
    <row r="11" spans="1:12" ht="15.75">
      <c r="A11" s="115" t="s">
        <v>54</v>
      </c>
      <c r="B11" s="96">
        <v>0</v>
      </c>
      <c r="C11" s="96">
        <v>0</v>
      </c>
      <c r="D11" s="96">
        <v>499</v>
      </c>
      <c r="E11" s="122">
        <f>(SUM(B11:C11)*100)/(H11)</f>
        <v>0</v>
      </c>
      <c r="F11" s="96">
        <v>0</v>
      </c>
      <c r="G11" s="101">
        <v>1</v>
      </c>
      <c r="H11" s="97">
        <v>36284</v>
      </c>
      <c r="I11" s="68">
        <v>0</v>
      </c>
      <c r="J11" s="69">
        <v>0</v>
      </c>
      <c r="K11" s="69">
        <v>0</v>
      </c>
      <c r="L11" s="69">
        <v>0</v>
      </c>
    </row>
    <row r="12" spans="1:12" ht="15" customHeight="1" thickBot="1">
      <c r="A12" s="117" t="s">
        <v>56</v>
      </c>
      <c r="B12" s="98">
        <v>0</v>
      </c>
      <c r="C12" s="98">
        <v>225</v>
      </c>
      <c r="D12" s="98">
        <v>5010</v>
      </c>
      <c r="E12" s="123">
        <f>(SUM(B12:C12)*100)/(H12)</f>
        <v>0.06916777335104028</v>
      </c>
      <c r="F12" s="98">
        <v>0</v>
      </c>
      <c r="G12" s="119">
        <v>72</v>
      </c>
      <c r="H12" s="99">
        <v>325296</v>
      </c>
      <c r="I12" s="68">
        <v>0</v>
      </c>
      <c r="J12" s="69">
        <v>0</v>
      </c>
      <c r="K12" s="69">
        <v>0</v>
      </c>
      <c r="L12" s="69">
        <v>7</v>
      </c>
    </row>
    <row r="13" spans="1:12" ht="16.5" thickBot="1">
      <c r="A13" s="10" t="s">
        <v>3</v>
      </c>
      <c r="B13" s="21">
        <f>SUM(B10:B12)</f>
        <v>0</v>
      </c>
      <c r="C13" s="21">
        <f>SUM(C10:C12)</f>
        <v>225</v>
      </c>
      <c r="D13" s="21">
        <f>SUM(D10:D12)</f>
        <v>5515</v>
      </c>
      <c r="E13" s="22">
        <f>(SUM(B13:C13)*100)/H13</f>
        <v>0.06221467658046017</v>
      </c>
      <c r="F13" s="21">
        <f aca="true" t="shared" si="0" ref="F13:L13">SUM(F10:F12)</f>
        <v>0</v>
      </c>
      <c r="G13" s="42">
        <f t="shared" si="0"/>
        <v>73</v>
      </c>
      <c r="H13" s="23">
        <f t="shared" si="0"/>
        <v>361651</v>
      </c>
      <c r="I13" s="70">
        <f t="shared" si="0"/>
        <v>0</v>
      </c>
      <c r="J13" s="70">
        <f t="shared" si="0"/>
        <v>0</v>
      </c>
      <c r="K13" s="70">
        <f t="shared" si="0"/>
        <v>0</v>
      </c>
      <c r="L13" s="70">
        <f t="shared" si="0"/>
        <v>7</v>
      </c>
    </row>
    <row r="14" spans="1:12" ht="26.25" customHeight="1" thickBot="1">
      <c r="A14" s="12" t="s">
        <v>39</v>
      </c>
      <c r="B14" s="13"/>
      <c r="C14" s="13"/>
      <c r="D14" s="13"/>
      <c r="E14" s="19"/>
      <c r="F14" s="13"/>
      <c r="G14" s="13"/>
      <c r="H14" s="11"/>
      <c r="I14" s="66"/>
      <c r="J14" s="67"/>
      <c r="K14" s="67"/>
      <c r="L14" s="67"/>
    </row>
    <row r="15" spans="1:12" ht="24.75" customHeight="1" thickBot="1">
      <c r="A15" s="16" t="s">
        <v>38</v>
      </c>
      <c r="B15" s="86"/>
      <c r="C15" s="86"/>
      <c r="D15" s="86"/>
      <c r="E15" s="88"/>
      <c r="F15" s="86"/>
      <c r="G15" s="86"/>
      <c r="H15" s="87"/>
      <c r="I15" s="71"/>
      <c r="J15" s="72"/>
      <c r="K15" s="72"/>
      <c r="L15" s="72"/>
    </row>
    <row r="16" spans="1:12" ht="16.5" thickBot="1">
      <c r="A16" s="130" t="s">
        <v>65</v>
      </c>
      <c r="B16" s="124">
        <v>0</v>
      </c>
      <c r="C16" s="124">
        <v>8762</v>
      </c>
      <c r="D16" s="124">
        <v>15</v>
      </c>
      <c r="E16" s="133">
        <f>(SUM(B16:C16))*100/H16</f>
        <v>6.812103495459635</v>
      </c>
      <c r="F16" s="124">
        <v>0</v>
      </c>
      <c r="G16" s="131">
        <v>5</v>
      </c>
      <c r="H16" s="134">
        <v>128624</v>
      </c>
      <c r="I16" s="68">
        <v>0</v>
      </c>
      <c r="J16" s="69">
        <v>0</v>
      </c>
      <c r="K16" s="69">
        <v>419</v>
      </c>
      <c r="L16" s="69">
        <v>0</v>
      </c>
    </row>
    <row r="17" spans="1:12" ht="16.5" thickBot="1">
      <c r="A17" s="38" t="s">
        <v>114</v>
      </c>
      <c r="B17" s="39"/>
      <c r="C17" s="39"/>
      <c r="D17" s="39"/>
      <c r="E17" s="39"/>
      <c r="F17" s="39"/>
      <c r="G17" s="39"/>
      <c r="H17" s="40"/>
      <c r="I17" s="73"/>
      <c r="J17" s="74"/>
      <c r="K17" s="74"/>
      <c r="L17" s="74"/>
    </row>
    <row r="18" spans="1:12" ht="15.75">
      <c r="A18" s="120" t="s">
        <v>67</v>
      </c>
      <c r="B18" s="94">
        <v>1294</v>
      </c>
      <c r="C18" s="94">
        <v>206</v>
      </c>
      <c r="D18" s="94">
        <v>0</v>
      </c>
      <c r="E18" s="103">
        <f aca="true" t="shared" si="1" ref="E18:E25">SUM(B18:C18)*100/H18</f>
        <v>404.3126684636119</v>
      </c>
      <c r="F18" s="94">
        <v>0</v>
      </c>
      <c r="G18" s="100">
        <v>0</v>
      </c>
      <c r="H18" s="95">
        <v>371</v>
      </c>
      <c r="I18" s="68"/>
      <c r="J18" s="69"/>
      <c r="K18" s="69"/>
      <c r="L18" s="69"/>
    </row>
    <row r="19" spans="1:12" ht="15.75">
      <c r="A19" s="115" t="s">
        <v>24</v>
      </c>
      <c r="B19" s="96">
        <v>6352</v>
      </c>
      <c r="C19" s="96">
        <v>1806</v>
      </c>
      <c r="D19" s="125">
        <v>32</v>
      </c>
      <c r="E19" s="105">
        <f t="shared" si="1"/>
        <v>167.13788158164311</v>
      </c>
      <c r="F19" s="96">
        <v>0</v>
      </c>
      <c r="G19" s="101">
        <v>5</v>
      </c>
      <c r="H19" s="97">
        <v>4881</v>
      </c>
      <c r="I19" s="68">
        <v>0</v>
      </c>
      <c r="J19" s="69">
        <v>0</v>
      </c>
      <c r="K19" s="69">
        <v>0</v>
      </c>
      <c r="L19" s="69">
        <v>1</v>
      </c>
    </row>
    <row r="20" spans="1:12" ht="15.75">
      <c r="A20" s="115" t="s">
        <v>68</v>
      </c>
      <c r="B20" s="96">
        <v>11514</v>
      </c>
      <c r="C20" s="96">
        <v>51</v>
      </c>
      <c r="D20" s="125">
        <v>0</v>
      </c>
      <c r="E20" s="105">
        <f t="shared" si="1"/>
        <v>188.14055636896046</v>
      </c>
      <c r="F20" s="96">
        <v>0</v>
      </c>
      <c r="G20" s="101">
        <v>4</v>
      </c>
      <c r="H20" s="97">
        <v>6147</v>
      </c>
      <c r="I20" s="68"/>
      <c r="J20" s="69"/>
      <c r="K20" s="69"/>
      <c r="L20" s="69"/>
    </row>
    <row r="21" spans="1:87" s="2" customFormat="1" ht="15.75">
      <c r="A21" s="115" t="s">
        <v>69</v>
      </c>
      <c r="B21" s="96">
        <v>3634</v>
      </c>
      <c r="C21" s="96">
        <v>921</v>
      </c>
      <c r="D21" s="125">
        <v>0</v>
      </c>
      <c r="E21" s="105">
        <f t="shared" si="1"/>
        <v>27.317980088760944</v>
      </c>
      <c r="F21" s="96">
        <v>0</v>
      </c>
      <c r="G21" s="101">
        <v>59</v>
      </c>
      <c r="H21" s="97">
        <v>16674</v>
      </c>
      <c r="I21" s="68">
        <v>5</v>
      </c>
      <c r="J21" s="69">
        <v>0</v>
      </c>
      <c r="K21" s="69">
        <v>47</v>
      </c>
      <c r="L21" s="69">
        <v>13</v>
      </c>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row>
    <row r="22" spans="1:12" ht="15.75">
      <c r="A22" s="115" t="s">
        <v>23</v>
      </c>
      <c r="B22" s="96">
        <v>32130</v>
      </c>
      <c r="C22" s="96">
        <v>302</v>
      </c>
      <c r="D22" s="125">
        <v>0</v>
      </c>
      <c r="E22" s="105">
        <f t="shared" si="1"/>
        <v>395.995115995116</v>
      </c>
      <c r="F22" s="96">
        <v>0</v>
      </c>
      <c r="G22" s="101">
        <v>4</v>
      </c>
      <c r="H22" s="97">
        <v>8190</v>
      </c>
      <c r="I22" s="68">
        <v>61</v>
      </c>
      <c r="J22" s="69">
        <v>0</v>
      </c>
      <c r="K22" s="69">
        <v>141</v>
      </c>
      <c r="L22" s="69">
        <v>1</v>
      </c>
    </row>
    <row r="23" spans="1:12" ht="15.75">
      <c r="A23" s="115" t="s">
        <v>26</v>
      </c>
      <c r="B23" s="96">
        <v>0</v>
      </c>
      <c r="C23" s="96">
        <v>2060</v>
      </c>
      <c r="D23" s="125">
        <v>3</v>
      </c>
      <c r="E23" s="105">
        <f t="shared" si="1"/>
        <v>33.3117723156533</v>
      </c>
      <c r="F23" s="96">
        <v>0</v>
      </c>
      <c r="G23" s="101">
        <v>2</v>
      </c>
      <c r="H23" s="97">
        <v>6184</v>
      </c>
      <c r="I23" s="68"/>
      <c r="J23" s="69"/>
      <c r="K23" s="69"/>
      <c r="L23" s="69"/>
    </row>
    <row r="24" spans="1:12" ht="16.5" thickBot="1">
      <c r="A24" s="117" t="s">
        <v>70</v>
      </c>
      <c r="B24" s="98">
        <v>4178</v>
      </c>
      <c r="C24" s="98">
        <v>969</v>
      </c>
      <c r="D24" s="124">
        <v>42</v>
      </c>
      <c r="E24" s="109">
        <f t="shared" si="1"/>
        <v>128.99749373433585</v>
      </c>
      <c r="F24" s="98">
        <v>0</v>
      </c>
      <c r="G24" s="119">
        <v>7</v>
      </c>
      <c r="H24" s="99">
        <v>3990</v>
      </c>
      <c r="I24" s="68">
        <v>35</v>
      </c>
      <c r="J24" s="69">
        <v>5</v>
      </c>
      <c r="K24" s="69">
        <v>13</v>
      </c>
      <c r="L24" s="69">
        <v>3</v>
      </c>
    </row>
    <row r="25" spans="1:12" ht="16.5" thickBot="1">
      <c r="A25" s="10" t="s">
        <v>3</v>
      </c>
      <c r="B25" s="21">
        <f>SUM(B18:B24)</f>
        <v>59102</v>
      </c>
      <c r="C25" s="21">
        <f>SUM(C18:C24)</f>
        <v>6315</v>
      </c>
      <c r="D25" s="21">
        <f>SUM(D18:D24)</f>
        <v>77</v>
      </c>
      <c r="E25" s="24">
        <f t="shared" si="1"/>
        <v>140.87258005469775</v>
      </c>
      <c r="F25" s="21">
        <f>SUM(F18:F24)</f>
        <v>0</v>
      </c>
      <c r="G25" s="43">
        <f aca="true" t="shared" si="2" ref="G25:L25">SUM(G18:G24)</f>
        <v>81</v>
      </c>
      <c r="H25" s="23">
        <f t="shared" si="2"/>
        <v>46437</v>
      </c>
      <c r="I25" s="70">
        <f t="shared" si="2"/>
        <v>101</v>
      </c>
      <c r="J25" s="70">
        <f t="shared" si="2"/>
        <v>5</v>
      </c>
      <c r="K25" s="70">
        <f t="shared" si="2"/>
        <v>201</v>
      </c>
      <c r="L25" s="70">
        <f t="shared" si="2"/>
        <v>18</v>
      </c>
    </row>
    <row r="26" spans="1:12" ht="16.5" thickBot="1">
      <c r="A26" s="38" t="s">
        <v>28</v>
      </c>
      <c r="B26" s="39"/>
      <c r="C26" s="39"/>
      <c r="D26" s="39"/>
      <c r="E26" s="39"/>
      <c r="F26" s="39"/>
      <c r="G26" s="39"/>
      <c r="H26" s="40"/>
      <c r="I26" s="73"/>
      <c r="J26" s="74"/>
      <c r="K26" s="74"/>
      <c r="L26" s="74"/>
    </row>
    <row r="27" spans="1:87" s="4" customFormat="1" ht="15.75">
      <c r="A27" s="120" t="s">
        <v>59</v>
      </c>
      <c r="B27" s="127">
        <v>0</v>
      </c>
      <c r="C27" s="94">
        <v>187</v>
      </c>
      <c r="D27" s="94">
        <v>58</v>
      </c>
      <c r="E27" s="103">
        <f aca="true" t="shared" si="3" ref="E27:E36">SUM(B27:C27)*100/H27</f>
        <v>1.641502808988764</v>
      </c>
      <c r="F27" s="94">
        <v>0</v>
      </c>
      <c r="G27" s="100">
        <v>0</v>
      </c>
      <c r="H27" s="112">
        <v>11392</v>
      </c>
      <c r="I27" s="75"/>
      <c r="J27" s="76"/>
      <c r="K27" s="76">
        <v>29</v>
      </c>
      <c r="L27" s="76"/>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row>
    <row r="28" spans="1:12" ht="15.75">
      <c r="A28" s="115" t="s">
        <v>71</v>
      </c>
      <c r="B28" s="126">
        <v>4906</v>
      </c>
      <c r="C28" s="96">
        <v>345</v>
      </c>
      <c r="D28" s="125">
        <v>0</v>
      </c>
      <c r="E28" s="105">
        <f t="shared" si="3"/>
        <v>49.03810235338065</v>
      </c>
      <c r="F28" s="96">
        <v>0</v>
      </c>
      <c r="G28" s="118">
        <v>93</v>
      </c>
      <c r="H28" s="107">
        <v>10708</v>
      </c>
      <c r="I28" s="75">
        <v>16</v>
      </c>
      <c r="J28" s="76">
        <v>0</v>
      </c>
      <c r="K28" s="76">
        <v>274</v>
      </c>
      <c r="L28" s="76">
        <v>30</v>
      </c>
    </row>
    <row r="29" spans="1:12" ht="15.75">
      <c r="A29" s="115" t="s">
        <v>72</v>
      </c>
      <c r="B29" s="126">
        <v>10385</v>
      </c>
      <c r="C29" s="96">
        <v>483</v>
      </c>
      <c r="D29" s="125">
        <v>10</v>
      </c>
      <c r="E29" s="105">
        <f t="shared" si="3"/>
        <v>3937.68115942029</v>
      </c>
      <c r="F29" s="96">
        <v>0</v>
      </c>
      <c r="G29" s="101">
        <v>17</v>
      </c>
      <c r="H29" s="106">
        <v>276</v>
      </c>
      <c r="I29" s="75"/>
      <c r="J29" s="76"/>
      <c r="K29" s="76"/>
      <c r="L29" s="76"/>
    </row>
    <row r="30" spans="1:12" ht="15.75">
      <c r="A30" s="115" t="s">
        <v>73</v>
      </c>
      <c r="B30" s="126">
        <v>30845</v>
      </c>
      <c r="C30" s="96">
        <v>382</v>
      </c>
      <c r="D30" s="125">
        <v>0</v>
      </c>
      <c r="E30" s="105">
        <f t="shared" si="3"/>
        <v>6615.889830508475</v>
      </c>
      <c r="F30" s="96">
        <v>0</v>
      </c>
      <c r="G30" s="101">
        <v>18</v>
      </c>
      <c r="H30" s="106">
        <v>472</v>
      </c>
      <c r="I30" s="75"/>
      <c r="J30" s="76"/>
      <c r="K30" s="76"/>
      <c r="L30" s="76"/>
    </row>
    <row r="31" spans="1:12" ht="15.75" customHeight="1">
      <c r="A31" s="116" t="s">
        <v>74</v>
      </c>
      <c r="B31" s="126">
        <v>2955</v>
      </c>
      <c r="C31" s="96">
        <v>5</v>
      </c>
      <c r="D31" s="96">
        <v>0</v>
      </c>
      <c r="E31" s="105">
        <f t="shared" si="3"/>
        <v>27.11615976548186</v>
      </c>
      <c r="F31" s="96">
        <v>0</v>
      </c>
      <c r="G31" s="118">
        <v>1</v>
      </c>
      <c r="H31" s="107">
        <v>10916</v>
      </c>
      <c r="I31" s="75"/>
      <c r="J31" s="76"/>
      <c r="K31" s="76"/>
      <c r="L31" s="76"/>
    </row>
    <row r="32" spans="1:12" ht="15.75" customHeight="1">
      <c r="A32" s="115" t="s">
        <v>75</v>
      </c>
      <c r="B32" s="126">
        <v>36680</v>
      </c>
      <c r="C32" s="96">
        <v>21</v>
      </c>
      <c r="D32" s="96">
        <v>0</v>
      </c>
      <c r="E32" s="105">
        <f t="shared" si="3"/>
        <v>9267.929292929293</v>
      </c>
      <c r="F32" s="96">
        <v>0</v>
      </c>
      <c r="G32" s="101">
        <v>23</v>
      </c>
      <c r="H32" s="106">
        <v>396</v>
      </c>
      <c r="I32" s="75"/>
      <c r="J32" s="76"/>
      <c r="K32" s="76"/>
      <c r="L32" s="76"/>
    </row>
    <row r="33" spans="1:12" ht="18" customHeight="1">
      <c r="A33" s="115" t="s">
        <v>76</v>
      </c>
      <c r="B33" s="126">
        <v>0</v>
      </c>
      <c r="C33" s="96">
        <v>40274</v>
      </c>
      <c r="D33" s="96">
        <v>137</v>
      </c>
      <c r="E33" s="105">
        <f t="shared" si="3"/>
        <v>1094.1048628090193</v>
      </c>
      <c r="F33" s="96">
        <v>5</v>
      </c>
      <c r="G33" s="118">
        <v>35</v>
      </c>
      <c r="H33" s="107">
        <v>3681</v>
      </c>
      <c r="I33" s="75">
        <v>0</v>
      </c>
      <c r="J33" s="76">
        <v>1</v>
      </c>
      <c r="K33" s="76">
        <v>11</v>
      </c>
      <c r="L33" s="76">
        <v>34</v>
      </c>
    </row>
    <row r="34" spans="1:12" ht="16.5" customHeight="1">
      <c r="A34" s="115" t="s">
        <v>77</v>
      </c>
      <c r="B34" s="126">
        <v>990</v>
      </c>
      <c r="C34" s="96">
        <v>61</v>
      </c>
      <c r="D34" s="96">
        <v>0</v>
      </c>
      <c r="E34" s="105">
        <f t="shared" si="3"/>
        <v>10510</v>
      </c>
      <c r="F34" s="96">
        <v>0</v>
      </c>
      <c r="G34" s="118">
        <v>0</v>
      </c>
      <c r="H34" s="135">
        <v>10</v>
      </c>
      <c r="I34" s="75"/>
      <c r="J34" s="76"/>
      <c r="K34" s="76"/>
      <c r="L34" s="76"/>
    </row>
    <row r="35" spans="1:12" ht="16.5" thickBot="1">
      <c r="A35" s="117" t="s">
        <v>78</v>
      </c>
      <c r="B35" s="90">
        <v>3280</v>
      </c>
      <c r="C35" s="98">
        <v>200</v>
      </c>
      <c r="D35" s="98">
        <v>0</v>
      </c>
      <c r="E35" s="109">
        <f t="shared" si="3"/>
        <v>9666.666666666666</v>
      </c>
      <c r="F35" s="98">
        <v>0</v>
      </c>
      <c r="G35" s="119">
        <v>1</v>
      </c>
      <c r="H35" s="108">
        <v>36</v>
      </c>
      <c r="I35" s="75"/>
      <c r="J35" s="76"/>
      <c r="K35" s="76"/>
      <c r="L35" s="76"/>
    </row>
    <row r="36" spans="1:12" ht="16.5" thickBot="1">
      <c r="A36" s="10" t="s">
        <v>3</v>
      </c>
      <c r="B36" s="25">
        <f>SUM(B27:B35)</f>
        <v>90041</v>
      </c>
      <c r="C36" s="26">
        <f>SUM(C27:C35)</f>
        <v>41958</v>
      </c>
      <c r="D36" s="27">
        <f>SUM(D27:D35)</f>
        <v>205</v>
      </c>
      <c r="E36" s="28">
        <f t="shared" si="3"/>
        <v>348.4018264840183</v>
      </c>
      <c r="F36" s="29">
        <f aca="true" t="shared" si="4" ref="F36:L36">SUM(F27:F35)</f>
        <v>5</v>
      </c>
      <c r="G36" s="44">
        <f t="shared" si="4"/>
        <v>188</v>
      </c>
      <c r="H36" s="30">
        <f t="shared" si="4"/>
        <v>37887</v>
      </c>
      <c r="I36" s="77">
        <f t="shared" si="4"/>
        <v>16</v>
      </c>
      <c r="J36" s="77">
        <f t="shared" si="4"/>
        <v>1</v>
      </c>
      <c r="K36" s="77">
        <f t="shared" si="4"/>
        <v>314</v>
      </c>
      <c r="L36" s="77">
        <f t="shared" si="4"/>
        <v>64</v>
      </c>
    </row>
    <row r="37" spans="1:12" ht="16.5" thickBot="1">
      <c r="A37" s="38" t="s">
        <v>31</v>
      </c>
      <c r="B37" s="39"/>
      <c r="C37" s="39"/>
      <c r="D37" s="39"/>
      <c r="E37" s="39"/>
      <c r="F37" s="39"/>
      <c r="G37" s="39"/>
      <c r="H37" s="40"/>
      <c r="I37" s="73"/>
      <c r="J37" s="74"/>
      <c r="K37" s="74"/>
      <c r="L37" s="74"/>
    </row>
    <row r="38" spans="1:12" ht="16.5" customHeight="1">
      <c r="A38" s="120" t="s">
        <v>79</v>
      </c>
      <c r="B38" s="94">
        <v>1767</v>
      </c>
      <c r="C38" s="94">
        <v>585</v>
      </c>
      <c r="D38" s="94">
        <v>4</v>
      </c>
      <c r="E38" s="103">
        <f aca="true" t="shared" si="5" ref="E38:E44">SUM(B38:C38)*100/H38</f>
        <v>21.438337435056056</v>
      </c>
      <c r="F38" s="94">
        <v>0</v>
      </c>
      <c r="G38" s="100">
        <v>14</v>
      </c>
      <c r="H38" s="95">
        <v>10971</v>
      </c>
      <c r="I38" s="68"/>
      <c r="J38" s="69"/>
      <c r="K38" s="69"/>
      <c r="L38" s="69"/>
    </row>
    <row r="39" spans="1:12" ht="15.75">
      <c r="A39" s="115" t="s">
        <v>80</v>
      </c>
      <c r="B39" s="96">
        <v>98020</v>
      </c>
      <c r="C39" s="96">
        <v>9802</v>
      </c>
      <c r="D39" s="96">
        <v>0</v>
      </c>
      <c r="E39" s="105">
        <f t="shared" si="5"/>
        <v>221.62795477903393</v>
      </c>
      <c r="F39" s="96">
        <v>0</v>
      </c>
      <c r="G39" s="101">
        <v>155</v>
      </c>
      <c r="H39" s="97">
        <v>48650</v>
      </c>
      <c r="I39" s="68">
        <v>195</v>
      </c>
      <c r="J39" s="69">
        <v>216</v>
      </c>
      <c r="K39" s="69">
        <v>417</v>
      </c>
      <c r="L39" s="69">
        <v>0</v>
      </c>
    </row>
    <row r="40" spans="1:12" ht="16.5" customHeight="1">
      <c r="A40" s="115" t="s">
        <v>81</v>
      </c>
      <c r="B40" s="138">
        <v>3972</v>
      </c>
      <c r="C40" s="138">
        <v>1330</v>
      </c>
      <c r="D40" s="96">
        <v>15</v>
      </c>
      <c r="E40" s="105">
        <f t="shared" si="5"/>
        <v>32.121652732339754</v>
      </c>
      <c r="F40" s="96">
        <v>0</v>
      </c>
      <c r="G40" s="101">
        <v>3</v>
      </c>
      <c r="H40" s="97">
        <v>16506</v>
      </c>
      <c r="I40" s="68"/>
      <c r="J40" s="69"/>
      <c r="K40" s="69"/>
      <c r="L40" s="69"/>
    </row>
    <row r="41" spans="1:12" ht="18.75" customHeight="1">
      <c r="A41" s="115" t="s">
        <v>82</v>
      </c>
      <c r="B41" s="96">
        <v>5434</v>
      </c>
      <c r="C41" s="96">
        <v>1013</v>
      </c>
      <c r="D41" s="96">
        <v>22</v>
      </c>
      <c r="E41" s="105">
        <f t="shared" si="5"/>
        <v>20.165780419142948</v>
      </c>
      <c r="F41" s="96">
        <v>0</v>
      </c>
      <c r="G41" s="101">
        <v>0</v>
      </c>
      <c r="H41" s="97">
        <v>31970</v>
      </c>
      <c r="I41" s="68"/>
      <c r="J41" s="69"/>
      <c r="K41" s="69"/>
      <c r="L41" s="69"/>
    </row>
    <row r="42" spans="1:12" ht="18" customHeight="1" thickBot="1">
      <c r="A42" s="117" t="s">
        <v>83</v>
      </c>
      <c r="B42" s="98">
        <v>59965</v>
      </c>
      <c r="C42" s="98">
        <v>2413</v>
      </c>
      <c r="D42" s="98">
        <v>0</v>
      </c>
      <c r="E42" s="109">
        <f t="shared" si="5"/>
        <v>197.91230408020814</v>
      </c>
      <c r="F42" s="98">
        <v>0</v>
      </c>
      <c r="G42" s="119">
        <v>0</v>
      </c>
      <c r="H42" s="99">
        <v>31518</v>
      </c>
      <c r="I42" s="68"/>
      <c r="J42" s="69"/>
      <c r="K42" s="69"/>
      <c r="L42" s="69"/>
    </row>
    <row r="43" spans="1:12" ht="16.5" customHeight="1" thickBot="1">
      <c r="A43" s="10" t="s">
        <v>3</v>
      </c>
      <c r="B43" s="21">
        <f>SUM(B38:B42)</f>
        <v>169158</v>
      </c>
      <c r="C43" s="21">
        <f>SUM(C38:C42)</f>
        <v>15143</v>
      </c>
      <c r="D43" s="21">
        <f>SUM(D38:D42)</f>
        <v>41</v>
      </c>
      <c r="E43" s="22">
        <f t="shared" si="5"/>
        <v>132.00658954983348</v>
      </c>
      <c r="F43" s="21">
        <f aca="true" t="shared" si="6" ref="F43:L43">SUM(F38:F42)</f>
        <v>0</v>
      </c>
      <c r="G43" s="29">
        <f t="shared" si="6"/>
        <v>172</v>
      </c>
      <c r="H43" s="23">
        <f t="shared" si="6"/>
        <v>139615</v>
      </c>
      <c r="I43" s="70">
        <f t="shared" si="6"/>
        <v>195</v>
      </c>
      <c r="J43" s="70">
        <f t="shared" si="6"/>
        <v>216</v>
      </c>
      <c r="K43" s="70">
        <f t="shared" si="6"/>
        <v>417</v>
      </c>
      <c r="L43" s="70">
        <f t="shared" si="6"/>
        <v>0</v>
      </c>
    </row>
    <row r="44" spans="1:12" ht="18.75" customHeight="1" thickBot="1">
      <c r="A44" s="130" t="s">
        <v>84</v>
      </c>
      <c r="B44" s="139">
        <v>223230</v>
      </c>
      <c r="C44" s="139">
        <v>133527</v>
      </c>
      <c r="D44" s="139">
        <v>0</v>
      </c>
      <c r="E44" s="140">
        <f t="shared" si="5"/>
        <v>170.2466679074029</v>
      </c>
      <c r="F44" s="139">
        <v>11</v>
      </c>
      <c r="G44" s="131">
        <v>2698</v>
      </c>
      <c r="H44" s="141">
        <v>209553</v>
      </c>
      <c r="I44" s="68">
        <v>9289</v>
      </c>
      <c r="J44" s="69">
        <v>2989</v>
      </c>
      <c r="K44" s="69"/>
      <c r="L44" s="69"/>
    </row>
    <row r="45" spans="1:12" ht="18.75" customHeight="1" thickBot="1">
      <c r="A45" s="38" t="s">
        <v>35</v>
      </c>
      <c r="B45" s="39"/>
      <c r="C45" s="39"/>
      <c r="D45" s="39"/>
      <c r="E45" s="39"/>
      <c r="F45" s="39"/>
      <c r="G45" s="39"/>
      <c r="H45" s="40"/>
      <c r="I45" s="73"/>
      <c r="J45" s="74"/>
      <c r="K45" s="74"/>
      <c r="L45" s="74"/>
    </row>
    <row r="46" spans="1:12" ht="18.75" customHeight="1">
      <c r="A46" s="120" t="s">
        <v>85</v>
      </c>
      <c r="B46" s="100">
        <v>869</v>
      </c>
      <c r="C46" s="100">
        <v>99</v>
      </c>
      <c r="D46" s="100">
        <v>40</v>
      </c>
      <c r="E46" s="103">
        <f>SUM(B46:C46)*100/H46</f>
        <v>2.1970040853381754</v>
      </c>
      <c r="F46" s="100">
        <v>0</v>
      </c>
      <c r="G46" s="136">
        <v>2</v>
      </c>
      <c r="H46" s="137">
        <v>44060</v>
      </c>
      <c r="I46" s="68"/>
      <c r="J46" s="69"/>
      <c r="K46" s="69"/>
      <c r="L46" s="69"/>
    </row>
    <row r="47" spans="1:12" ht="18.75" customHeight="1">
      <c r="A47" s="115" t="s">
        <v>17</v>
      </c>
      <c r="B47" s="101">
        <v>0</v>
      </c>
      <c r="C47" s="101">
        <v>0</v>
      </c>
      <c r="D47" s="101">
        <v>34</v>
      </c>
      <c r="E47" s="105">
        <f>SUM(B47:C47)*100/H47</f>
        <v>0</v>
      </c>
      <c r="F47" s="101">
        <v>0</v>
      </c>
      <c r="G47" s="128">
        <v>0</v>
      </c>
      <c r="H47" s="113">
        <v>18131</v>
      </c>
      <c r="I47" s="68"/>
      <c r="J47" s="69"/>
      <c r="K47" s="69"/>
      <c r="L47" s="69"/>
    </row>
    <row r="48" spans="1:12" ht="18.75" customHeight="1">
      <c r="A48" s="115" t="s">
        <v>86</v>
      </c>
      <c r="B48" s="101">
        <v>668</v>
      </c>
      <c r="C48" s="101">
        <v>16</v>
      </c>
      <c r="D48" s="101">
        <v>0</v>
      </c>
      <c r="E48" s="105">
        <f>SUM(B48:C48)*100/H48</f>
        <v>10.17100371747212</v>
      </c>
      <c r="F48" s="101">
        <v>0</v>
      </c>
      <c r="G48" s="128">
        <v>2</v>
      </c>
      <c r="H48" s="113">
        <v>6725</v>
      </c>
      <c r="I48" s="68"/>
      <c r="J48" s="69"/>
      <c r="K48" s="69"/>
      <c r="L48" s="69"/>
    </row>
    <row r="49" spans="1:12" ht="18.75" customHeight="1" thickBot="1">
      <c r="A49" s="117" t="s">
        <v>27</v>
      </c>
      <c r="B49" s="102">
        <v>0</v>
      </c>
      <c r="C49" s="102">
        <v>0</v>
      </c>
      <c r="D49" s="102">
        <v>1</v>
      </c>
      <c r="E49" s="109">
        <f>SUM(B49:C49)*100/H49</f>
        <v>0</v>
      </c>
      <c r="F49" s="102">
        <v>0</v>
      </c>
      <c r="G49" s="129">
        <v>0</v>
      </c>
      <c r="H49" s="114">
        <v>3444</v>
      </c>
      <c r="I49" s="68"/>
      <c r="J49" s="69"/>
      <c r="K49" s="69"/>
      <c r="L49" s="69"/>
    </row>
    <row r="50" spans="1:12" ht="18.75" customHeight="1" thickBot="1">
      <c r="A50" s="10" t="s">
        <v>3</v>
      </c>
      <c r="B50" s="29">
        <f>SUM(B46:B49)</f>
        <v>1537</v>
      </c>
      <c r="C50" s="29">
        <f>SUM(C46:C49)</f>
        <v>115</v>
      </c>
      <c r="D50" s="29">
        <f>SUM(D46:D49)</f>
        <v>75</v>
      </c>
      <c r="E50" s="31">
        <f>SUM(B50:C50)*100/H50</f>
        <v>2.283029297954671</v>
      </c>
      <c r="F50" s="29">
        <f aca="true" t="shared" si="7" ref="F50:L50">SUM(F46:F49)</f>
        <v>0</v>
      </c>
      <c r="G50" s="44">
        <f t="shared" si="7"/>
        <v>4</v>
      </c>
      <c r="H50" s="32">
        <f t="shared" si="7"/>
        <v>72360</v>
      </c>
      <c r="I50" s="78">
        <f t="shared" si="7"/>
        <v>0</v>
      </c>
      <c r="J50" s="78">
        <f t="shared" si="7"/>
        <v>0</v>
      </c>
      <c r="K50" s="78">
        <f t="shared" si="7"/>
        <v>0</v>
      </c>
      <c r="L50" s="78">
        <f t="shared" si="7"/>
        <v>0</v>
      </c>
    </row>
    <row r="51" spans="1:12" ht="24.75" customHeight="1" thickBot="1">
      <c r="A51" s="16" t="s">
        <v>5</v>
      </c>
      <c r="B51" s="14"/>
      <c r="C51" s="14"/>
      <c r="D51" s="14"/>
      <c r="E51" s="18"/>
      <c r="F51" s="14"/>
      <c r="G51" s="14"/>
      <c r="H51" s="15"/>
      <c r="I51" s="71"/>
      <c r="J51" s="72"/>
      <c r="K51" s="72"/>
      <c r="L51" s="72"/>
    </row>
    <row r="52" spans="1:12" ht="18" customHeight="1">
      <c r="A52" s="120" t="s">
        <v>60</v>
      </c>
      <c r="B52" s="132">
        <v>29</v>
      </c>
      <c r="C52" s="94">
        <v>23</v>
      </c>
      <c r="D52" s="94">
        <v>1</v>
      </c>
      <c r="E52" s="103">
        <f aca="true" t="shared" si="8" ref="E52:E75">SUM(B52:C52)*100/H52</f>
        <v>305.88235294117646</v>
      </c>
      <c r="F52" s="94">
        <v>0</v>
      </c>
      <c r="G52" s="100">
        <v>0</v>
      </c>
      <c r="H52" s="104">
        <v>17</v>
      </c>
      <c r="I52" s="75"/>
      <c r="J52" s="76"/>
      <c r="K52" s="76"/>
      <c r="L52" s="76"/>
    </row>
    <row r="53" spans="1:12" ht="15.75">
      <c r="A53" s="115" t="s">
        <v>13</v>
      </c>
      <c r="B53" s="126">
        <v>465</v>
      </c>
      <c r="C53" s="96">
        <v>14</v>
      </c>
      <c r="D53" s="96">
        <v>2</v>
      </c>
      <c r="E53" s="105">
        <f t="shared" si="8"/>
        <v>509.5744680851064</v>
      </c>
      <c r="F53" s="96">
        <v>0</v>
      </c>
      <c r="G53" s="101">
        <v>0</v>
      </c>
      <c r="H53" s="106">
        <v>94</v>
      </c>
      <c r="I53" s="75"/>
      <c r="J53" s="76"/>
      <c r="K53" s="76"/>
      <c r="L53" s="76"/>
    </row>
    <row r="54" spans="1:12" ht="15.75" customHeight="1">
      <c r="A54" s="115" t="s">
        <v>87</v>
      </c>
      <c r="B54" s="126">
        <v>1208</v>
      </c>
      <c r="C54" s="96">
        <v>468</v>
      </c>
      <c r="D54" s="96">
        <v>7</v>
      </c>
      <c r="E54" s="105">
        <f t="shared" si="8"/>
        <v>1470.1754385964912</v>
      </c>
      <c r="F54" s="96">
        <v>0</v>
      </c>
      <c r="G54" s="101">
        <v>0</v>
      </c>
      <c r="H54" s="106">
        <v>114</v>
      </c>
      <c r="I54" s="75">
        <v>0</v>
      </c>
      <c r="J54" s="76">
        <v>0</v>
      </c>
      <c r="K54" s="76"/>
      <c r="L54" s="76"/>
    </row>
    <row r="55" spans="1:12" ht="15.75">
      <c r="A55" s="115" t="s">
        <v>21</v>
      </c>
      <c r="B55" s="126">
        <v>0</v>
      </c>
      <c r="C55" s="96">
        <v>25</v>
      </c>
      <c r="D55" s="96">
        <v>3</v>
      </c>
      <c r="E55" s="105">
        <f t="shared" si="8"/>
        <v>6.329113924050633</v>
      </c>
      <c r="F55" s="96">
        <v>0</v>
      </c>
      <c r="G55" s="101">
        <v>0</v>
      </c>
      <c r="H55" s="106">
        <v>395</v>
      </c>
      <c r="I55" s="75">
        <v>0</v>
      </c>
      <c r="J55" s="76">
        <v>0</v>
      </c>
      <c r="K55" s="76">
        <v>0</v>
      </c>
      <c r="L55" s="76">
        <v>0</v>
      </c>
    </row>
    <row r="56" spans="1:12" ht="15.75">
      <c r="A56" s="115" t="s">
        <v>88</v>
      </c>
      <c r="B56" s="126">
        <v>705</v>
      </c>
      <c r="C56" s="96">
        <v>150</v>
      </c>
      <c r="D56" s="96">
        <v>0</v>
      </c>
      <c r="E56" s="105">
        <f t="shared" si="8"/>
        <v>292.8082191780822</v>
      </c>
      <c r="F56" s="96">
        <v>0</v>
      </c>
      <c r="G56" s="101">
        <v>1</v>
      </c>
      <c r="H56" s="106">
        <v>292</v>
      </c>
      <c r="I56" s="75"/>
      <c r="J56" s="76"/>
      <c r="K56" s="76"/>
      <c r="L56" s="76"/>
    </row>
    <row r="57" spans="1:12" ht="15.75">
      <c r="A57" s="115" t="s">
        <v>89</v>
      </c>
      <c r="B57" s="126">
        <v>235</v>
      </c>
      <c r="C57" s="96">
        <v>381</v>
      </c>
      <c r="D57" s="96">
        <v>0</v>
      </c>
      <c r="E57" s="105">
        <f t="shared" si="8"/>
        <v>2464</v>
      </c>
      <c r="F57" s="96">
        <v>0</v>
      </c>
      <c r="G57" s="101">
        <v>0</v>
      </c>
      <c r="H57" s="106">
        <v>25</v>
      </c>
      <c r="I57" s="75">
        <v>0</v>
      </c>
      <c r="J57" s="76">
        <v>0</v>
      </c>
      <c r="K57" s="76"/>
      <c r="L57" s="76"/>
    </row>
    <row r="58" spans="1:12" ht="15.75">
      <c r="A58" s="115" t="s">
        <v>6</v>
      </c>
      <c r="B58" s="126">
        <v>232</v>
      </c>
      <c r="C58" s="96">
        <v>31</v>
      </c>
      <c r="D58" s="96">
        <v>10</v>
      </c>
      <c r="E58" s="105">
        <f t="shared" si="8"/>
        <v>453.44827586206895</v>
      </c>
      <c r="F58" s="96">
        <v>0</v>
      </c>
      <c r="G58" s="101">
        <v>0</v>
      </c>
      <c r="H58" s="106">
        <v>58</v>
      </c>
      <c r="I58" s="75"/>
      <c r="J58" s="76"/>
      <c r="K58" s="76"/>
      <c r="L58" s="76"/>
    </row>
    <row r="59" spans="1:12" ht="15.75">
      <c r="A59" s="115" t="s">
        <v>7</v>
      </c>
      <c r="B59" s="126">
        <v>2589</v>
      </c>
      <c r="C59" s="96">
        <v>1259</v>
      </c>
      <c r="D59" s="96">
        <v>0</v>
      </c>
      <c r="E59" s="105">
        <f t="shared" si="8"/>
        <v>2582.55033557047</v>
      </c>
      <c r="F59" s="96">
        <v>0</v>
      </c>
      <c r="G59" s="101">
        <v>0</v>
      </c>
      <c r="H59" s="106">
        <v>149</v>
      </c>
      <c r="I59" s="75">
        <v>0</v>
      </c>
      <c r="J59" s="76">
        <v>0</v>
      </c>
      <c r="K59" s="76"/>
      <c r="L59" s="76"/>
    </row>
    <row r="60" spans="1:12" ht="15.75">
      <c r="A60" s="115" t="s">
        <v>8</v>
      </c>
      <c r="B60" s="126">
        <v>1154</v>
      </c>
      <c r="C60" s="96">
        <v>79</v>
      </c>
      <c r="D60" s="96">
        <v>0</v>
      </c>
      <c r="E60" s="105">
        <f t="shared" si="8"/>
        <v>1666.2162162162163</v>
      </c>
      <c r="F60" s="96">
        <v>0</v>
      </c>
      <c r="G60" s="101">
        <v>0</v>
      </c>
      <c r="H60" s="106">
        <v>74</v>
      </c>
      <c r="I60" s="75"/>
      <c r="J60" s="76"/>
      <c r="K60" s="76"/>
      <c r="L60" s="76"/>
    </row>
    <row r="61" spans="1:12" ht="15.75" customHeight="1">
      <c r="A61" s="115" t="s">
        <v>90</v>
      </c>
      <c r="B61" s="126">
        <v>335</v>
      </c>
      <c r="C61" s="96">
        <v>118</v>
      </c>
      <c r="D61" s="96">
        <v>0</v>
      </c>
      <c r="E61" s="105">
        <f t="shared" si="8"/>
        <v>408.1081081081081</v>
      </c>
      <c r="F61" s="96">
        <v>0</v>
      </c>
      <c r="G61" s="101">
        <v>2</v>
      </c>
      <c r="H61" s="106">
        <v>111</v>
      </c>
      <c r="I61" s="75">
        <v>8</v>
      </c>
      <c r="J61" s="76"/>
      <c r="K61" s="76"/>
      <c r="L61" s="76"/>
    </row>
    <row r="62" spans="1:12" ht="15.75" customHeight="1">
      <c r="A62" s="116" t="s">
        <v>4</v>
      </c>
      <c r="B62" s="126">
        <v>0</v>
      </c>
      <c r="C62" s="96">
        <v>37</v>
      </c>
      <c r="D62" s="96">
        <v>0</v>
      </c>
      <c r="E62" s="105">
        <f t="shared" si="8"/>
        <v>4.786545924967658</v>
      </c>
      <c r="F62" s="96">
        <v>0</v>
      </c>
      <c r="G62" s="118">
        <v>0</v>
      </c>
      <c r="H62" s="107">
        <v>773</v>
      </c>
      <c r="I62" s="75"/>
      <c r="J62" s="76"/>
      <c r="K62" s="76"/>
      <c r="L62" s="76"/>
    </row>
    <row r="63" spans="1:12" ht="15.75" customHeight="1">
      <c r="A63" s="115" t="s">
        <v>91</v>
      </c>
      <c r="B63" s="126">
        <v>7655</v>
      </c>
      <c r="C63" s="96">
        <v>203</v>
      </c>
      <c r="D63" s="96">
        <v>0</v>
      </c>
      <c r="E63" s="105">
        <f t="shared" si="8"/>
        <v>279.84330484330485</v>
      </c>
      <c r="F63" s="96">
        <v>0</v>
      </c>
      <c r="G63" s="118">
        <v>0</v>
      </c>
      <c r="H63" s="107">
        <v>2808</v>
      </c>
      <c r="I63" s="75"/>
      <c r="J63" s="76"/>
      <c r="K63" s="76"/>
      <c r="L63" s="76"/>
    </row>
    <row r="64" spans="1:12" ht="15.75">
      <c r="A64" s="115" t="s">
        <v>22</v>
      </c>
      <c r="B64" s="126">
        <v>18</v>
      </c>
      <c r="C64" s="96">
        <v>5</v>
      </c>
      <c r="D64" s="96">
        <v>0</v>
      </c>
      <c r="E64" s="105">
        <f t="shared" si="8"/>
        <v>460</v>
      </c>
      <c r="F64" s="96">
        <v>0</v>
      </c>
      <c r="G64" s="101">
        <v>0</v>
      </c>
      <c r="H64" s="106">
        <v>5</v>
      </c>
      <c r="I64" s="75"/>
      <c r="J64" s="76"/>
      <c r="K64" s="76"/>
      <c r="L64" s="76"/>
    </row>
    <row r="65" spans="1:12" ht="16.5" customHeight="1">
      <c r="A65" s="115" t="s">
        <v>11</v>
      </c>
      <c r="B65" s="126">
        <v>554</v>
      </c>
      <c r="C65" s="96">
        <v>33</v>
      </c>
      <c r="D65" s="96">
        <v>0</v>
      </c>
      <c r="E65" s="105">
        <f t="shared" si="8"/>
        <v>1107.5471698113208</v>
      </c>
      <c r="F65" s="96">
        <v>0</v>
      </c>
      <c r="G65" s="101">
        <v>0</v>
      </c>
      <c r="H65" s="106">
        <v>53</v>
      </c>
      <c r="I65" s="75"/>
      <c r="J65" s="76"/>
      <c r="K65" s="76"/>
      <c r="L65" s="76"/>
    </row>
    <row r="66" spans="1:12" ht="15.75" customHeight="1">
      <c r="A66" s="115" t="s">
        <v>9</v>
      </c>
      <c r="B66" s="126">
        <v>822</v>
      </c>
      <c r="C66" s="96">
        <v>50</v>
      </c>
      <c r="D66" s="96">
        <v>0</v>
      </c>
      <c r="E66" s="105">
        <f t="shared" si="8"/>
        <v>528.4848484848485</v>
      </c>
      <c r="F66" s="96">
        <v>0</v>
      </c>
      <c r="G66" s="101">
        <v>0</v>
      </c>
      <c r="H66" s="106">
        <v>165</v>
      </c>
      <c r="I66" s="75"/>
      <c r="J66" s="76"/>
      <c r="K66" s="76"/>
      <c r="L66" s="76"/>
    </row>
    <row r="67" spans="1:12" ht="16.5" customHeight="1">
      <c r="A67" s="115" t="s">
        <v>12</v>
      </c>
      <c r="B67" s="126">
        <v>508</v>
      </c>
      <c r="C67" s="96">
        <v>83</v>
      </c>
      <c r="D67" s="96">
        <v>0</v>
      </c>
      <c r="E67" s="105">
        <f t="shared" si="8"/>
        <v>579.4117647058823</v>
      </c>
      <c r="F67" s="96">
        <v>0</v>
      </c>
      <c r="G67" s="101">
        <v>0</v>
      </c>
      <c r="H67" s="106">
        <v>102</v>
      </c>
      <c r="I67" s="75"/>
      <c r="J67" s="76"/>
      <c r="K67" s="76"/>
      <c r="L67" s="76"/>
    </row>
    <row r="68" spans="1:12" ht="16.5" customHeight="1">
      <c r="A68" s="115" t="s">
        <v>92</v>
      </c>
      <c r="B68" s="126">
        <v>247</v>
      </c>
      <c r="C68" s="96">
        <v>147</v>
      </c>
      <c r="D68" s="96">
        <v>0</v>
      </c>
      <c r="E68" s="105">
        <f t="shared" si="8"/>
        <v>938.0952380952381</v>
      </c>
      <c r="F68" s="96">
        <v>0</v>
      </c>
      <c r="G68" s="101">
        <v>0</v>
      </c>
      <c r="H68" s="106">
        <v>42</v>
      </c>
      <c r="I68" s="75">
        <v>0</v>
      </c>
      <c r="J68" s="76">
        <v>0</v>
      </c>
      <c r="K68" s="76"/>
      <c r="L68" s="76"/>
    </row>
    <row r="69" spans="1:12" ht="15.75">
      <c r="A69" s="115" t="s">
        <v>25</v>
      </c>
      <c r="B69" s="126">
        <v>2768</v>
      </c>
      <c r="C69" s="96">
        <v>723</v>
      </c>
      <c r="D69" s="96">
        <v>0</v>
      </c>
      <c r="E69" s="105">
        <f t="shared" si="8"/>
        <v>637.043795620438</v>
      </c>
      <c r="F69" s="96">
        <v>4</v>
      </c>
      <c r="G69" s="101">
        <v>4</v>
      </c>
      <c r="H69" s="106">
        <v>548</v>
      </c>
      <c r="I69" s="75">
        <v>2</v>
      </c>
      <c r="J69" s="76">
        <v>5</v>
      </c>
      <c r="K69" s="76">
        <v>15</v>
      </c>
      <c r="L69" s="76">
        <v>4</v>
      </c>
    </row>
    <row r="70" spans="1:12" ht="16.5" customHeight="1">
      <c r="A70" s="115" t="s">
        <v>14</v>
      </c>
      <c r="B70" s="126">
        <v>0</v>
      </c>
      <c r="C70" s="96">
        <v>718</v>
      </c>
      <c r="D70" s="96">
        <v>1</v>
      </c>
      <c r="E70" s="105">
        <f t="shared" si="8"/>
        <v>52.52377468910022</v>
      </c>
      <c r="F70" s="96">
        <v>0</v>
      </c>
      <c r="G70" s="101">
        <v>3</v>
      </c>
      <c r="H70" s="106">
        <v>1367</v>
      </c>
      <c r="I70" s="75"/>
      <c r="J70" s="76"/>
      <c r="K70" s="76"/>
      <c r="L70" s="76"/>
    </row>
    <row r="71" spans="1:12" ht="15.75">
      <c r="A71" s="115" t="s">
        <v>20</v>
      </c>
      <c r="B71" s="126">
        <v>201</v>
      </c>
      <c r="C71" s="96">
        <v>25</v>
      </c>
      <c r="D71" s="96">
        <v>3</v>
      </c>
      <c r="E71" s="105">
        <f t="shared" si="8"/>
        <v>434.61538461538464</v>
      </c>
      <c r="F71" s="96">
        <v>0</v>
      </c>
      <c r="G71" s="102">
        <v>0</v>
      </c>
      <c r="H71" s="108">
        <v>52</v>
      </c>
      <c r="I71" s="75"/>
      <c r="J71" s="76"/>
      <c r="K71" s="76"/>
      <c r="L71" s="76"/>
    </row>
    <row r="72" spans="1:12" ht="16.5" customHeight="1">
      <c r="A72" s="115" t="s">
        <v>32</v>
      </c>
      <c r="B72" s="126">
        <v>74</v>
      </c>
      <c r="C72" s="96">
        <v>52</v>
      </c>
      <c r="D72" s="96">
        <v>0</v>
      </c>
      <c r="E72" s="105">
        <f t="shared" si="8"/>
        <v>360</v>
      </c>
      <c r="F72" s="96">
        <v>0</v>
      </c>
      <c r="G72" s="101">
        <v>0</v>
      </c>
      <c r="H72" s="106">
        <v>35</v>
      </c>
      <c r="I72" s="75"/>
      <c r="J72" s="76"/>
      <c r="K72" s="76"/>
      <c r="L72" s="76"/>
    </row>
    <row r="73" spans="1:12" ht="16.5" thickBot="1">
      <c r="A73" s="117" t="s">
        <v>33</v>
      </c>
      <c r="B73" s="90">
        <v>1093</v>
      </c>
      <c r="C73" s="98">
        <v>1026</v>
      </c>
      <c r="D73" s="98">
        <v>2</v>
      </c>
      <c r="E73" s="109">
        <f t="shared" si="8"/>
        <v>2057.2815533980583</v>
      </c>
      <c r="F73" s="98">
        <v>0</v>
      </c>
      <c r="G73" s="110">
        <v>0</v>
      </c>
      <c r="H73" s="111">
        <v>103</v>
      </c>
      <c r="I73" s="75"/>
      <c r="J73" s="76"/>
      <c r="K73" s="76"/>
      <c r="L73" s="76"/>
    </row>
    <row r="74" spans="1:12" ht="16.5" thickBot="1">
      <c r="A74" s="10" t="s">
        <v>3</v>
      </c>
      <c r="B74" s="29">
        <f>SUM(B52:B73)</f>
        <v>20892</v>
      </c>
      <c r="C74" s="29">
        <f>SUM(C52:C73)</f>
        <v>5650</v>
      </c>
      <c r="D74" s="29">
        <f>SUM(D52:D73)</f>
        <v>29</v>
      </c>
      <c r="E74" s="31">
        <f t="shared" si="8"/>
        <v>359.5502573828231</v>
      </c>
      <c r="F74" s="29">
        <f aca="true" t="shared" si="9" ref="F74:L74">SUM(F52:F73)</f>
        <v>4</v>
      </c>
      <c r="G74" s="44">
        <f t="shared" si="9"/>
        <v>10</v>
      </c>
      <c r="H74" s="32">
        <f t="shared" si="9"/>
        <v>7382</v>
      </c>
      <c r="I74" s="89">
        <f t="shared" si="9"/>
        <v>10</v>
      </c>
      <c r="J74" s="89">
        <f t="shared" si="9"/>
        <v>5</v>
      </c>
      <c r="K74" s="89">
        <f t="shared" si="9"/>
        <v>15</v>
      </c>
      <c r="L74" s="89">
        <f t="shared" si="9"/>
        <v>4</v>
      </c>
    </row>
    <row r="75" spans="1:12" ht="16.5" thickBot="1">
      <c r="A75" s="41" t="s">
        <v>1</v>
      </c>
      <c r="B75" s="9">
        <f>SUM(B13+B25+B36+B43+B50+B74+B44+B16)</f>
        <v>563960</v>
      </c>
      <c r="C75" s="9">
        <f>C13+C25+C36+C43+C74+C50+C44+C16</f>
        <v>211695</v>
      </c>
      <c r="D75" s="9">
        <f>SUM(D13+D25+D36+D43+D74+D50+D44+D16)</f>
        <v>5957</v>
      </c>
      <c r="E75" s="17">
        <f t="shared" si="8"/>
        <v>77.29427439116141</v>
      </c>
      <c r="F75" s="9">
        <f aca="true" t="shared" si="10" ref="F75:L75">F13+F25+F36+F43+F74+F50+F44+F16</f>
        <v>20</v>
      </c>
      <c r="G75" s="9">
        <f t="shared" si="10"/>
        <v>3231</v>
      </c>
      <c r="H75" s="9">
        <f t="shared" si="10"/>
        <v>1003509</v>
      </c>
      <c r="I75" s="9">
        <f t="shared" si="10"/>
        <v>9611</v>
      </c>
      <c r="J75" s="9">
        <f t="shared" si="10"/>
        <v>3216</v>
      </c>
      <c r="K75" s="9">
        <f t="shared" si="10"/>
        <v>1366</v>
      </c>
      <c r="L75" s="9">
        <f t="shared" si="10"/>
        <v>93</v>
      </c>
    </row>
    <row r="76" spans="1:87" s="5" customFormat="1" ht="15.75">
      <c r="A76" s="145" t="s">
        <v>58</v>
      </c>
      <c r="B76" s="146"/>
      <c r="C76" s="146"/>
      <c r="D76" s="146"/>
      <c r="E76" s="146"/>
      <c r="F76" s="146"/>
      <c r="G76" s="146"/>
      <c r="H76" s="147"/>
      <c r="I76" s="53"/>
      <c r="J76" s="53"/>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row>
    <row r="77" spans="1:87" s="5" customFormat="1" ht="30.75" customHeight="1">
      <c r="A77" s="148" t="s">
        <v>52</v>
      </c>
      <c r="B77" s="149"/>
      <c r="C77" s="149"/>
      <c r="D77" s="149"/>
      <c r="E77" s="149"/>
      <c r="F77" s="149"/>
      <c r="G77" s="149"/>
      <c r="H77" s="150"/>
      <c r="I77" s="46"/>
      <c r="J77" s="46"/>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row>
    <row r="78" spans="1:87" s="5" customFormat="1" ht="14.25" customHeight="1">
      <c r="A78" s="151" t="s">
        <v>37</v>
      </c>
      <c r="B78" s="152"/>
      <c r="C78" s="152"/>
      <c r="D78" s="152"/>
      <c r="E78" s="152"/>
      <c r="F78" s="152"/>
      <c r="G78" s="152"/>
      <c r="H78" s="153"/>
      <c r="I78" s="47"/>
      <c r="J78" s="4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row>
    <row r="79" spans="1:87" s="5" customFormat="1" ht="17.25" customHeight="1">
      <c r="A79" s="154" t="s">
        <v>41</v>
      </c>
      <c r="B79" s="155"/>
      <c r="C79" s="155"/>
      <c r="D79" s="155"/>
      <c r="E79" s="155"/>
      <c r="F79" s="155"/>
      <c r="G79" s="155"/>
      <c r="H79" s="156"/>
      <c r="I79" s="57"/>
      <c r="J79" s="5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row>
    <row r="80" spans="1:242" s="5" customFormat="1" ht="31.5" customHeight="1">
      <c r="A80" s="151" t="s">
        <v>43</v>
      </c>
      <c r="B80" s="152"/>
      <c r="C80" s="152"/>
      <c r="D80" s="152"/>
      <c r="E80" s="152"/>
      <c r="F80" s="152"/>
      <c r="G80" s="152"/>
      <c r="H80" s="153"/>
      <c r="I80" s="47"/>
      <c r="J80" s="47"/>
      <c r="K80" s="58"/>
      <c r="L80" s="58"/>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1"/>
      <c r="CF80" s="172"/>
      <c r="CG80" s="172"/>
      <c r="CH80" s="172"/>
      <c r="CI80" s="172"/>
      <c r="CJ80" s="172"/>
      <c r="CK80" s="172"/>
      <c r="CL80" s="173"/>
      <c r="CM80" s="171" t="s">
        <v>34</v>
      </c>
      <c r="CN80" s="172"/>
      <c r="CO80" s="172"/>
      <c r="CP80" s="172"/>
      <c r="CQ80" s="172"/>
      <c r="CR80" s="172"/>
      <c r="CS80" s="172"/>
      <c r="CT80" s="173"/>
      <c r="CU80" s="171" t="s">
        <v>34</v>
      </c>
      <c r="CV80" s="172"/>
      <c r="CW80" s="172"/>
      <c r="CX80" s="172"/>
      <c r="CY80" s="172"/>
      <c r="CZ80" s="172"/>
      <c r="DA80" s="172"/>
      <c r="DB80" s="173"/>
      <c r="DC80" s="171" t="s">
        <v>34</v>
      </c>
      <c r="DD80" s="172"/>
      <c r="DE80" s="172"/>
      <c r="DF80" s="172"/>
      <c r="DG80" s="172"/>
      <c r="DH80" s="172"/>
      <c r="DI80" s="172"/>
      <c r="DJ80" s="173"/>
      <c r="DK80" s="171" t="s">
        <v>34</v>
      </c>
      <c r="DL80" s="172"/>
      <c r="DM80" s="172"/>
      <c r="DN80" s="172"/>
      <c r="DO80" s="172"/>
      <c r="DP80" s="172"/>
      <c r="DQ80" s="172"/>
      <c r="DR80" s="173"/>
      <c r="DS80" s="171" t="s">
        <v>34</v>
      </c>
      <c r="DT80" s="172"/>
      <c r="DU80" s="172"/>
      <c r="DV80" s="172"/>
      <c r="DW80" s="172"/>
      <c r="DX80" s="172"/>
      <c r="DY80" s="172"/>
      <c r="DZ80" s="173"/>
      <c r="EA80" s="171" t="s">
        <v>34</v>
      </c>
      <c r="EB80" s="172"/>
      <c r="EC80" s="172"/>
      <c r="ED80" s="172"/>
      <c r="EE80" s="172"/>
      <c r="EF80" s="172"/>
      <c r="EG80" s="172"/>
      <c r="EH80" s="173"/>
      <c r="EI80" s="171" t="s">
        <v>34</v>
      </c>
      <c r="EJ80" s="172"/>
      <c r="EK80" s="172"/>
      <c r="EL80" s="172"/>
      <c r="EM80" s="172"/>
      <c r="EN80" s="172"/>
      <c r="EO80" s="172"/>
      <c r="EP80" s="173"/>
      <c r="EQ80" s="171" t="s">
        <v>34</v>
      </c>
      <c r="ER80" s="172"/>
      <c r="ES80" s="172"/>
      <c r="ET80" s="172"/>
      <c r="EU80" s="172"/>
      <c r="EV80" s="172"/>
      <c r="EW80" s="172"/>
      <c r="EX80" s="173"/>
      <c r="EY80" s="171" t="s">
        <v>34</v>
      </c>
      <c r="EZ80" s="172"/>
      <c r="FA80" s="172"/>
      <c r="FB80" s="172"/>
      <c r="FC80" s="172"/>
      <c r="FD80" s="172"/>
      <c r="FE80" s="172"/>
      <c r="FF80" s="173"/>
      <c r="FG80" s="171" t="s">
        <v>34</v>
      </c>
      <c r="FH80" s="172"/>
      <c r="FI80" s="172"/>
      <c r="FJ80" s="172"/>
      <c r="FK80" s="172"/>
      <c r="FL80" s="172"/>
      <c r="FM80" s="172"/>
      <c r="FN80" s="173"/>
      <c r="FO80" s="171" t="s">
        <v>34</v>
      </c>
      <c r="FP80" s="172"/>
      <c r="FQ80" s="172"/>
      <c r="FR80" s="172"/>
      <c r="FS80" s="172"/>
      <c r="FT80" s="172"/>
      <c r="FU80" s="172"/>
      <c r="FV80" s="173"/>
      <c r="FW80" s="171" t="s">
        <v>34</v>
      </c>
      <c r="FX80" s="172"/>
      <c r="FY80" s="172"/>
      <c r="FZ80" s="172"/>
      <c r="GA80" s="172"/>
      <c r="GB80" s="172"/>
      <c r="GC80" s="172"/>
      <c r="GD80" s="173"/>
      <c r="GE80" s="171" t="s">
        <v>34</v>
      </c>
      <c r="GF80" s="172"/>
      <c r="GG80" s="172"/>
      <c r="GH80" s="172"/>
      <c r="GI80" s="172"/>
      <c r="GJ80" s="172"/>
      <c r="GK80" s="172"/>
      <c r="GL80" s="173"/>
      <c r="GM80" s="171" t="s">
        <v>34</v>
      </c>
      <c r="GN80" s="172"/>
      <c r="GO80" s="172"/>
      <c r="GP80" s="172"/>
      <c r="GQ80" s="172"/>
      <c r="GR80" s="172"/>
      <c r="GS80" s="172"/>
      <c r="GT80" s="173"/>
      <c r="GU80" s="171" t="s">
        <v>34</v>
      </c>
      <c r="GV80" s="172"/>
      <c r="GW80" s="172"/>
      <c r="GX80" s="172"/>
      <c r="GY80" s="172"/>
      <c r="GZ80" s="172"/>
      <c r="HA80" s="172"/>
      <c r="HB80" s="173"/>
      <c r="HC80" s="171" t="s">
        <v>34</v>
      </c>
      <c r="HD80" s="172"/>
      <c r="HE80" s="172"/>
      <c r="HF80" s="172"/>
      <c r="HG80" s="172"/>
      <c r="HH80" s="172"/>
      <c r="HI80" s="172"/>
      <c r="HJ80" s="173"/>
      <c r="HK80" s="171" t="s">
        <v>34</v>
      </c>
      <c r="HL80" s="172"/>
      <c r="HM80" s="172"/>
      <c r="HN80" s="172"/>
      <c r="HO80" s="172"/>
      <c r="HP80" s="172"/>
      <c r="HQ80" s="172"/>
      <c r="HR80" s="173"/>
      <c r="HS80" s="171" t="s">
        <v>34</v>
      </c>
      <c r="HT80" s="172"/>
      <c r="HU80" s="172"/>
      <c r="HV80" s="172"/>
      <c r="HW80" s="172"/>
      <c r="HX80" s="172"/>
      <c r="HY80" s="172"/>
      <c r="HZ80" s="173"/>
      <c r="IA80" s="171" t="s">
        <v>34</v>
      </c>
      <c r="IB80" s="172"/>
      <c r="IC80" s="172"/>
      <c r="ID80" s="172"/>
      <c r="IE80" s="172"/>
      <c r="IF80" s="172"/>
      <c r="IG80" s="172"/>
      <c r="IH80" s="173"/>
    </row>
    <row r="81" spans="1:242" s="5" customFormat="1" ht="46.5" customHeight="1">
      <c r="A81" s="151" t="s">
        <v>47</v>
      </c>
      <c r="B81" s="152"/>
      <c r="C81" s="152"/>
      <c r="D81" s="152"/>
      <c r="E81" s="152"/>
      <c r="F81" s="152"/>
      <c r="G81" s="152"/>
      <c r="H81" s="153"/>
      <c r="I81" s="47"/>
      <c r="J81" s="47"/>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58"/>
      <c r="FE81" s="58"/>
      <c r="FF81" s="58"/>
      <c r="FG81" s="58"/>
      <c r="FH81" s="58"/>
      <c r="FI81" s="58"/>
      <c r="FJ81" s="58"/>
      <c r="FK81" s="58"/>
      <c r="FL81" s="58"/>
      <c r="FM81" s="58"/>
      <c r="FN81" s="58"/>
      <c r="FO81" s="58"/>
      <c r="FP81" s="58"/>
      <c r="FQ81" s="58"/>
      <c r="FR81" s="58"/>
      <c r="FS81" s="58"/>
      <c r="FT81" s="58"/>
      <c r="FU81" s="58"/>
      <c r="FV81" s="58"/>
      <c r="FW81" s="58"/>
      <c r="FX81" s="58"/>
      <c r="FY81" s="58"/>
      <c r="FZ81" s="58"/>
      <c r="GA81" s="58"/>
      <c r="GB81" s="58"/>
      <c r="GC81" s="58"/>
      <c r="GD81" s="58"/>
      <c r="GE81" s="58"/>
      <c r="GF81" s="58"/>
      <c r="GG81" s="58"/>
      <c r="GH81" s="58"/>
      <c r="GI81" s="58"/>
      <c r="GJ81" s="58"/>
      <c r="GK81" s="58"/>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c r="HM81" s="58"/>
      <c r="HN81" s="58"/>
      <c r="HO81" s="58"/>
      <c r="HP81" s="58"/>
      <c r="HQ81" s="58"/>
      <c r="HR81" s="58"/>
      <c r="HS81" s="58"/>
      <c r="HT81" s="58"/>
      <c r="HU81" s="58"/>
      <c r="HV81" s="58"/>
      <c r="HW81" s="58"/>
      <c r="HX81" s="58"/>
      <c r="HY81" s="58"/>
      <c r="HZ81" s="58"/>
      <c r="IA81" s="58"/>
      <c r="IB81" s="58"/>
      <c r="IC81" s="58"/>
      <c r="ID81" s="58"/>
      <c r="IE81" s="58"/>
      <c r="IF81" s="58"/>
      <c r="IG81" s="58"/>
      <c r="IH81" s="58"/>
    </row>
    <row r="82" spans="1:87" s="5" customFormat="1" ht="132.75" customHeight="1">
      <c r="A82" s="151" t="s">
        <v>63</v>
      </c>
      <c r="B82" s="152"/>
      <c r="C82" s="152"/>
      <c r="D82" s="152"/>
      <c r="E82" s="152"/>
      <c r="F82" s="152"/>
      <c r="G82" s="152"/>
      <c r="H82" s="153"/>
      <c r="I82" s="47"/>
      <c r="J82" s="4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row>
    <row r="83" spans="1:87" s="5" customFormat="1" ht="39.75" customHeight="1">
      <c r="A83" s="174" t="s">
        <v>64</v>
      </c>
      <c r="B83" s="175"/>
      <c r="C83" s="175"/>
      <c r="D83" s="175"/>
      <c r="E83" s="175"/>
      <c r="F83" s="175"/>
      <c r="G83" s="175"/>
      <c r="H83" s="176"/>
      <c r="I83" s="47"/>
      <c r="J83" s="4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row>
    <row r="84" spans="1:87" s="5" customFormat="1" ht="18" customHeight="1">
      <c r="A84" s="160" t="s">
        <v>55</v>
      </c>
      <c r="B84" s="161"/>
      <c r="C84" s="161"/>
      <c r="D84" s="161"/>
      <c r="E84" s="161"/>
      <c r="F84" s="161"/>
      <c r="G84" s="161"/>
      <c r="H84" s="162"/>
      <c r="I84" s="47"/>
      <c r="J84" s="4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row>
    <row r="85" spans="1:87" s="5" customFormat="1" ht="21" customHeight="1">
      <c r="A85" s="198" t="s">
        <v>66</v>
      </c>
      <c r="B85" s="199"/>
      <c r="C85" s="199"/>
      <c r="D85" s="199"/>
      <c r="E85" s="199"/>
      <c r="F85" s="199"/>
      <c r="G85" s="199"/>
      <c r="H85" s="200"/>
      <c r="I85" s="47"/>
      <c r="J85" s="4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row>
    <row r="86" spans="1:87" s="5" customFormat="1" ht="51" customHeight="1">
      <c r="A86" s="201" t="s">
        <v>111</v>
      </c>
      <c r="B86" s="202"/>
      <c r="C86" s="202"/>
      <c r="D86" s="202"/>
      <c r="E86" s="202"/>
      <c r="F86" s="202"/>
      <c r="G86" s="202"/>
      <c r="H86" s="203"/>
      <c r="I86" s="47"/>
      <c r="J86" s="4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row>
    <row r="87" spans="1:87" s="5" customFormat="1" ht="36" customHeight="1">
      <c r="A87" s="151" t="s">
        <v>93</v>
      </c>
      <c r="B87" s="152"/>
      <c r="C87" s="152"/>
      <c r="D87" s="152"/>
      <c r="E87" s="152"/>
      <c r="F87" s="152"/>
      <c r="G87" s="152"/>
      <c r="H87" s="153"/>
      <c r="I87" s="47"/>
      <c r="J87" s="4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row>
    <row r="88" spans="1:87" s="63" customFormat="1" ht="20.25" customHeight="1">
      <c r="A88" s="174" t="s">
        <v>94</v>
      </c>
      <c r="B88" s="175"/>
      <c r="C88" s="175"/>
      <c r="D88" s="175"/>
      <c r="E88" s="175"/>
      <c r="F88" s="175"/>
      <c r="G88" s="175"/>
      <c r="H88" s="176"/>
      <c r="I88" s="47"/>
      <c r="J88" s="47"/>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row>
    <row r="89" spans="1:87" s="5" customFormat="1" ht="16.5" customHeight="1">
      <c r="A89" s="151" t="s">
        <v>95</v>
      </c>
      <c r="B89" s="152"/>
      <c r="C89" s="152"/>
      <c r="D89" s="152"/>
      <c r="E89" s="152"/>
      <c r="F89" s="152"/>
      <c r="G89" s="152"/>
      <c r="H89" s="153"/>
      <c r="I89" s="47"/>
      <c r="J89" s="4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row>
    <row r="90" spans="1:87" s="5" customFormat="1" ht="38.25" customHeight="1">
      <c r="A90" s="157" t="s">
        <v>117</v>
      </c>
      <c r="B90" s="158"/>
      <c r="C90" s="158"/>
      <c r="D90" s="158"/>
      <c r="E90" s="158"/>
      <c r="F90" s="158"/>
      <c r="G90" s="158"/>
      <c r="H90" s="159"/>
      <c r="I90" s="47"/>
      <c r="J90" s="4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row>
    <row r="91" spans="1:87" s="5" customFormat="1" ht="45" customHeight="1">
      <c r="A91" s="151" t="s">
        <v>96</v>
      </c>
      <c r="B91" s="152"/>
      <c r="C91" s="152"/>
      <c r="D91" s="152"/>
      <c r="E91" s="152"/>
      <c r="F91" s="152"/>
      <c r="G91" s="152"/>
      <c r="H91" s="153"/>
      <c r="I91" s="59"/>
      <c r="J91" s="59"/>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row>
    <row r="92" spans="1:87" s="5" customFormat="1" ht="47.25" customHeight="1">
      <c r="A92" s="166" t="s">
        <v>97</v>
      </c>
      <c r="B92" s="167"/>
      <c r="C92" s="167"/>
      <c r="D92" s="167"/>
      <c r="E92" s="167"/>
      <c r="F92" s="167"/>
      <c r="G92" s="167"/>
      <c r="H92" s="168"/>
      <c r="I92" s="59"/>
      <c r="J92" s="59"/>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row>
    <row r="93" spans="1:87" s="5" customFormat="1" ht="24.75" customHeight="1">
      <c r="A93" s="85" t="s">
        <v>98</v>
      </c>
      <c r="B93" s="47"/>
      <c r="C93" s="47"/>
      <c r="D93" s="47"/>
      <c r="E93" s="47"/>
      <c r="F93" s="47"/>
      <c r="G93" s="47"/>
      <c r="H93" s="79"/>
      <c r="I93" s="59"/>
      <c r="J93" s="59"/>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row>
    <row r="94" spans="1:87" s="5" customFormat="1" ht="24.75" customHeight="1">
      <c r="A94" s="85" t="s">
        <v>99</v>
      </c>
      <c r="B94" s="47"/>
      <c r="C94" s="47"/>
      <c r="D94" s="47"/>
      <c r="E94" s="47"/>
      <c r="F94" s="47"/>
      <c r="G94" s="47"/>
      <c r="H94" s="79"/>
      <c r="I94" s="59"/>
      <c r="J94" s="59"/>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row>
    <row r="95" spans="1:87" s="5" customFormat="1" ht="37.5" customHeight="1">
      <c r="A95" s="166" t="s">
        <v>100</v>
      </c>
      <c r="B95" s="167"/>
      <c r="C95" s="167"/>
      <c r="D95" s="167"/>
      <c r="E95" s="167"/>
      <c r="F95" s="167"/>
      <c r="G95" s="167"/>
      <c r="H95" s="168"/>
      <c r="I95" s="59"/>
      <c r="J95" s="59"/>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row>
    <row r="96" spans="1:87" s="5" customFormat="1" ht="51.75" customHeight="1">
      <c r="A96" s="157" t="s">
        <v>112</v>
      </c>
      <c r="B96" s="158"/>
      <c r="C96" s="158"/>
      <c r="D96" s="158"/>
      <c r="E96" s="158"/>
      <c r="F96" s="158"/>
      <c r="G96" s="158"/>
      <c r="H96" s="159"/>
      <c r="I96" s="59"/>
      <c r="J96" s="59"/>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row>
    <row r="97" spans="1:87" s="5" customFormat="1" ht="47.25" customHeight="1">
      <c r="A97" s="163" t="s">
        <v>101</v>
      </c>
      <c r="B97" s="164"/>
      <c r="C97" s="164"/>
      <c r="D97" s="164"/>
      <c r="E97" s="164"/>
      <c r="F97" s="164"/>
      <c r="G97" s="164"/>
      <c r="H97" s="165"/>
      <c r="I97" s="59"/>
      <c r="J97" s="59"/>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row>
    <row r="98" spans="1:87" s="5" customFormat="1" ht="15.75" customHeight="1">
      <c r="A98" s="151" t="s">
        <v>102</v>
      </c>
      <c r="B98" s="152"/>
      <c r="C98" s="152"/>
      <c r="D98" s="152"/>
      <c r="E98" s="152"/>
      <c r="F98" s="152"/>
      <c r="G98" s="152"/>
      <c r="H98" s="153"/>
      <c r="I98" s="59"/>
      <c r="J98" s="59"/>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row>
    <row r="99" spans="1:87" s="5" customFormat="1" ht="45.75" customHeight="1">
      <c r="A99" s="171" t="s">
        <v>103</v>
      </c>
      <c r="B99" s="172"/>
      <c r="C99" s="172"/>
      <c r="D99" s="172"/>
      <c r="E99" s="172"/>
      <c r="F99" s="172"/>
      <c r="G99" s="172"/>
      <c r="H99" s="173"/>
      <c r="I99" s="60"/>
      <c r="J99" s="60"/>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row>
    <row r="100" spans="1:242" s="5" customFormat="1" ht="47.25" customHeight="1">
      <c r="A100" s="163" t="s">
        <v>113</v>
      </c>
      <c r="B100" s="164"/>
      <c r="C100" s="164"/>
      <c r="D100" s="164"/>
      <c r="E100" s="164"/>
      <c r="F100" s="164"/>
      <c r="G100" s="164"/>
      <c r="H100" s="165"/>
      <c r="I100" s="171"/>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1"/>
      <c r="CF100" s="172"/>
      <c r="CG100" s="172"/>
      <c r="CH100" s="172"/>
      <c r="CI100" s="172"/>
      <c r="CJ100" s="172"/>
      <c r="CK100" s="172"/>
      <c r="CL100" s="173"/>
      <c r="CM100" s="171"/>
      <c r="CN100" s="172"/>
      <c r="CO100" s="172"/>
      <c r="CP100" s="172"/>
      <c r="CQ100" s="172"/>
      <c r="CR100" s="172"/>
      <c r="CS100" s="172"/>
      <c r="CT100" s="173"/>
      <c r="CU100" s="171"/>
      <c r="CV100" s="172"/>
      <c r="CW100" s="172"/>
      <c r="CX100" s="172"/>
      <c r="CY100" s="172"/>
      <c r="CZ100" s="172"/>
      <c r="DA100" s="172"/>
      <c r="DB100" s="173"/>
      <c r="DC100" s="171"/>
      <c r="DD100" s="172"/>
      <c r="DE100" s="172"/>
      <c r="DF100" s="172"/>
      <c r="DG100" s="172"/>
      <c r="DH100" s="172"/>
      <c r="DI100" s="172"/>
      <c r="DJ100" s="173"/>
      <c r="DK100" s="171"/>
      <c r="DL100" s="172"/>
      <c r="DM100" s="172"/>
      <c r="DN100" s="172"/>
      <c r="DO100" s="172"/>
      <c r="DP100" s="172"/>
      <c r="DQ100" s="172"/>
      <c r="DR100" s="173"/>
      <c r="DS100" s="171"/>
      <c r="DT100" s="172"/>
      <c r="DU100" s="172"/>
      <c r="DV100" s="172"/>
      <c r="DW100" s="172"/>
      <c r="DX100" s="172"/>
      <c r="DY100" s="172"/>
      <c r="DZ100" s="173"/>
      <c r="EA100" s="171"/>
      <c r="EB100" s="172"/>
      <c r="EC100" s="172"/>
      <c r="ED100" s="172"/>
      <c r="EE100" s="172"/>
      <c r="EF100" s="172"/>
      <c r="EG100" s="172"/>
      <c r="EH100" s="173"/>
      <c r="EI100" s="171"/>
      <c r="EJ100" s="172"/>
      <c r="EK100" s="172"/>
      <c r="EL100" s="172"/>
      <c r="EM100" s="172"/>
      <c r="EN100" s="172"/>
      <c r="EO100" s="172"/>
      <c r="EP100" s="173"/>
      <c r="EQ100" s="171"/>
      <c r="ER100" s="172"/>
      <c r="ES100" s="172"/>
      <c r="ET100" s="172"/>
      <c r="EU100" s="172"/>
      <c r="EV100" s="172"/>
      <c r="EW100" s="172"/>
      <c r="EX100" s="173"/>
      <c r="EY100" s="171"/>
      <c r="EZ100" s="172"/>
      <c r="FA100" s="172"/>
      <c r="FB100" s="172"/>
      <c r="FC100" s="172"/>
      <c r="FD100" s="172"/>
      <c r="FE100" s="172"/>
      <c r="FF100" s="173"/>
      <c r="FG100" s="171"/>
      <c r="FH100" s="172"/>
      <c r="FI100" s="172"/>
      <c r="FJ100" s="172"/>
      <c r="FK100" s="172"/>
      <c r="FL100" s="172"/>
      <c r="FM100" s="172"/>
      <c r="FN100" s="173"/>
      <c r="FO100" s="171"/>
      <c r="FP100" s="172"/>
      <c r="FQ100" s="172"/>
      <c r="FR100" s="172"/>
      <c r="FS100" s="172"/>
      <c r="FT100" s="172"/>
      <c r="FU100" s="172"/>
      <c r="FV100" s="173"/>
      <c r="FW100" s="171"/>
      <c r="FX100" s="172"/>
      <c r="FY100" s="172"/>
      <c r="FZ100" s="172"/>
      <c r="GA100" s="172"/>
      <c r="GB100" s="172"/>
      <c r="GC100" s="172"/>
      <c r="GD100" s="173"/>
      <c r="GE100" s="171"/>
      <c r="GF100" s="172"/>
      <c r="GG100" s="172"/>
      <c r="GH100" s="172"/>
      <c r="GI100" s="172"/>
      <c r="GJ100" s="172"/>
      <c r="GK100" s="172"/>
      <c r="GL100" s="173"/>
      <c r="GM100" s="171"/>
      <c r="GN100" s="172"/>
      <c r="GO100" s="172"/>
      <c r="GP100" s="172"/>
      <c r="GQ100" s="172"/>
      <c r="GR100" s="172"/>
      <c r="GS100" s="172"/>
      <c r="GT100" s="173"/>
      <c r="GU100" s="171"/>
      <c r="GV100" s="172"/>
      <c r="GW100" s="172"/>
      <c r="GX100" s="172"/>
      <c r="GY100" s="172"/>
      <c r="GZ100" s="172"/>
      <c r="HA100" s="172"/>
      <c r="HB100" s="173"/>
      <c r="HC100" s="171"/>
      <c r="HD100" s="172"/>
      <c r="HE100" s="172"/>
      <c r="HF100" s="172"/>
      <c r="HG100" s="172"/>
      <c r="HH100" s="172"/>
      <c r="HI100" s="172"/>
      <c r="HJ100" s="173"/>
      <c r="HK100" s="171"/>
      <c r="HL100" s="172"/>
      <c r="HM100" s="172"/>
      <c r="HN100" s="172"/>
      <c r="HO100" s="172"/>
      <c r="HP100" s="172"/>
      <c r="HQ100" s="172"/>
      <c r="HR100" s="173"/>
      <c r="HS100" s="171"/>
      <c r="HT100" s="172"/>
      <c r="HU100" s="172"/>
      <c r="HV100" s="172"/>
      <c r="HW100" s="172"/>
      <c r="HX100" s="172"/>
      <c r="HY100" s="172"/>
      <c r="HZ100" s="173"/>
      <c r="IA100" s="171"/>
      <c r="IB100" s="172"/>
      <c r="IC100" s="172"/>
      <c r="ID100" s="172"/>
      <c r="IE100" s="172"/>
      <c r="IF100" s="172"/>
      <c r="IG100" s="172"/>
      <c r="IH100" s="173"/>
    </row>
    <row r="101" spans="1:242" s="63" customFormat="1" ht="15.75" customHeight="1">
      <c r="A101" s="171" t="s">
        <v>104</v>
      </c>
      <c r="B101" s="172"/>
      <c r="C101" s="172"/>
      <c r="D101" s="172"/>
      <c r="E101" s="172"/>
      <c r="F101" s="172"/>
      <c r="G101" s="172"/>
      <c r="H101" s="173"/>
      <c r="I101" s="171"/>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c r="CB101" s="172"/>
      <c r="CC101" s="172"/>
      <c r="CD101" s="172"/>
      <c r="CE101" s="171"/>
      <c r="CF101" s="172"/>
      <c r="CG101" s="172"/>
      <c r="CH101" s="172"/>
      <c r="CI101" s="172"/>
      <c r="CJ101" s="172"/>
      <c r="CK101" s="172"/>
      <c r="CL101" s="173"/>
      <c r="CM101" s="171"/>
      <c r="CN101" s="172"/>
      <c r="CO101" s="172"/>
      <c r="CP101" s="172"/>
      <c r="CQ101" s="172"/>
      <c r="CR101" s="172"/>
      <c r="CS101" s="172"/>
      <c r="CT101" s="173"/>
      <c r="CU101" s="171"/>
      <c r="CV101" s="172"/>
      <c r="CW101" s="172"/>
      <c r="CX101" s="172"/>
      <c r="CY101" s="172"/>
      <c r="CZ101" s="172"/>
      <c r="DA101" s="172"/>
      <c r="DB101" s="173"/>
      <c r="DC101" s="171"/>
      <c r="DD101" s="172"/>
      <c r="DE101" s="172"/>
      <c r="DF101" s="172"/>
      <c r="DG101" s="172"/>
      <c r="DH101" s="172"/>
      <c r="DI101" s="172"/>
      <c r="DJ101" s="173"/>
      <c r="DK101" s="171"/>
      <c r="DL101" s="172"/>
      <c r="DM101" s="172"/>
      <c r="DN101" s="172"/>
      <c r="DO101" s="172"/>
      <c r="DP101" s="172"/>
      <c r="DQ101" s="172"/>
      <c r="DR101" s="173"/>
      <c r="DS101" s="171"/>
      <c r="DT101" s="172"/>
      <c r="DU101" s="172"/>
      <c r="DV101" s="172"/>
      <c r="DW101" s="172"/>
      <c r="DX101" s="172"/>
      <c r="DY101" s="172"/>
      <c r="DZ101" s="173"/>
      <c r="EA101" s="171"/>
      <c r="EB101" s="172"/>
      <c r="EC101" s="172"/>
      <c r="ED101" s="172"/>
      <c r="EE101" s="172"/>
      <c r="EF101" s="172"/>
      <c r="EG101" s="172"/>
      <c r="EH101" s="173"/>
      <c r="EI101" s="171"/>
      <c r="EJ101" s="172"/>
      <c r="EK101" s="172"/>
      <c r="EL101" s="172"/>
      <c r="EM101" s="172"/>
      <c r="EN101" s="172"/>
      <c r="EO101" s="172"/>
      <c r="EP101" s="173"/>
      <c r="EQ101" s="171"/>
      <c r="ER101" s="172"/>
      <c r="ES101" s="172"/>
      <c r="ET101" s="172"/>
      <c r="EU101" s="172"/>
      <c r="EV101" s="172"/>
      <c r="EW101" s="172"/>
      <c r="EX101" s="173"/>
      <c r="EY101" s="171"/>
      <c r="EZ101" s="172"/>
      <c r="FA101" s="172"/>
      <c r="FB101" s="172"/>
      <c r="FC101" s="172"/>
      <c r="FD101" s="172"/>
      <c r="FE101" s="172"/>
      <c r="FF101" s="173"/>
      <c r="FG101" s="171"/>
      <c r="FH101" s="172"/>
      <c r="FI101" s="172"/>
      <c r="FJ101" s="172"/>
      <c r="FK101" s="172"/>
      <c r="FL101" s="172"/>
      <c r="FM101" s="172"/>
      <c r="FN101" s="173"/>
      <c r="FO101" s="171"/>
      <c r="FP101" s="172"/>
      <c r="FQ101" s="172"/>
      <c r="FR101" s="172"/>
      <c r="FS101" s="172"/>
      <c r="FT101" s="172"/>
      <c r="FU101" s="172"/>
      <c r="FV101" s="173"/>
      <c r="FW101" s="171"/>
      <c r="FX101" s="172"/>
      <c r="FY101" s="172"/>
      <c r="FZ101" s="172"/>
      <c r="GA101" s="172"/>
      <c r="GB101" s="172"/>
      <c r="GC101" s="172"/>
      <c r="GD101" s="173"/>
      <c r="GE101" s="171"/>
      <c r="GF101" s="172"/>
      <c r="GG101" s="172"/>
      <c r="GH101" s="172"/>
      <c r="GI101" s="172"/>
      <c r="GJ101" s="172"/>
      <c r="GK101" s="172"/>
      <c r="GL101" s="173"/>
      <c r="GM101" s="171"/>
      <c r="GN101" s="172"/>
      <c r="GO101" s="172"/>
      <c r="GP101" s="172"/>
      <c r="GQ101" s="172"/>
      <c r="GR101" s="172"/>
      <c r="GS101" s="172"/>
      <c r="GT101" s="173"/>
      <c r="GU101" s="171"/>
      <c r="GV101" s="172"/>
      <c r="GW101" s="172"/>
      <c r="GX101" s="172"/>
      <c r="GY101" s="172"/>
      <c r="GZ101" s="172"/>
      <c r="HA101" s="172"/>
      <c r="HB101" s="173"/>
      <c r="HC101" s="171"/>
      <c r="HD101" s="172"/>
      <c r="HE101" s="172"/>
      <c r="HF101" s="172"/>
      <c r="HG101" s="172"/>
      <c r="HH101" s="172"/>
      <c r="HI101" s="172"/>
      <c r="HJ101" s="173"/>
      <c r="HK101" s="171"/>
      <c r="HL101" s="172"/>
      <c r="HM101" s="172"/>
      <c r="HN101" s="172"/>
      <c r="HO101" s="172"/>
      <c r="HP101" s="172"/>
      <c r="HQ101" s="172"/>
      <c r="HR101" s="173"/>
      <c r="HS101" s="171"/>
      <c r="HT101" s="172"/>
      <c r="HU101" s="172"/>
      <c r="HV101" s="172"/>
      <c r="HW101" s="172"/>
      <c r="HX101" s="172"/>
      <c r="HY101" s="172"/>
      <c r="HZ101" s="173"/>
      <c r="IA101" s="171"/>
      <c r="IB101" s="172"/>
      <c r="IC101" s="172"/>
      <c r="ID101" s="172"/>
      <c r="IE101" s="172"/>
      <c r="IF101" s="172"/>
      <c r="IG101" s="172"/>
      <c r="IH101" s="173"/>
    </row>
    <row r="102" spans="1:242" s="63" customFormat="1" ht="48.75" customHeight="1">
      <c r="A102" s="171" t="s">
        <v>105</v>
      </c>
      <c r="B102" s="172"/>
      <c r="C102" s="172"/>
      <c r="D102" s="172"/>
      <c r="E102" s="172"/>
      <c r="F102" s="172"/>
      <c r="G102" s="172"/>
      <c r="H102" s="173"/>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c r="FS102" s="58"/>
      <c r="FT102" s="58"/>
      <c r="FU102" s="58"/>
      <c r="FV102" s="58"/>
      <c r="FW102" s="58"/>
      <c r="FX102" s="58"/>
      <c r="FY102" s="58"/>
      <c r="FZ102" s="58"/>
      <c r="GA102" s="58"/>
      <c r="GB102" s="58"/>
      <c r="GC102" s="58"/>
      <c r="GD102" s="58"/>
      <c r="GE102" s="58"/>
      <c r="GF102" s="58"/>
      <c r="GG102" s="58"/>
      <c r="GH102" s="58"/>
      <c r="GI102" s="58"/>
      <c r="GJ102" s="58"/>
      <c r="GK102" s="58"/>
      <c r="GL102" s="58"/>
      <c r="GM102" s="58"/>
      <c r="GN102" s="58"/>
      <c r="GO102" s="58"/>
      <c r="GP102" s="58"/>
      <c r="GQ102" s="58"/>
      <c r="GR102" s="58"/>
      <c r="GS102" s="58"/>
      <c r="GT102" s="58"/>
      <c r="GU102" s="58"/>
      <c r="GV102" s="58"/>
      <c r="GW102" s="58"/>
      <c r="GX102" s="58"/>
      <c r="GY102" s="58"/>
      <c r="GZ102" s="58"/>
      <c r="HA102" s="58"/>
      <c r="HB102" s="58"/>
      <c r="HC102" s="58"/>
      <c r="HD102" s="58"/>
      <c r="HE102" s="58"/>
      <c r="HF102" s="58"/>
      <c r="HG102" s="58"/>
      <c r="HH102" s="58"/>
      <c r="HI102" s="58"/>
      <c r="HJ102" s="58"/>
      <c r="HK102" s="58"/>
      <c r="HL102" s="58"/>
      <c r="HM102" s="58"/>
      <c r="HN102" s="58"/>
      <c r="HO102" s="58"/>
      <c r="HP102" s="58"/>
      <c r="HQ102" s="58"/>
      <c r="HR102" s="58"/>
      <c r="HS102" s="58"/>
      <c r="HT102" s="58"/>
      <c r="HU102" s="58"/>
      <c r="HV102" s="58"/>
      <c r="HW102" s="58"/>
      <c r="HX102" s="58"/>
      <c r="HY102" s="58"/>
      <c r="HZ102" s="58"/>
      <c r="IA102" s="58"/>
      <c r="IB102" s="58"/>
      <c r="IC102" s="58"/>
      <c r="ID102" s="58"/>
      <c r="IE102" s="58"/>
      <c r="IF102" s="58"/>
      <c r="IG102" s="58"/>
      <c r="IH102" s="58"/>
    </row>
    <row r="103" spans="1:242" s="63" customFormat="1" ht="37.5" customHeight="1">
      <c r="A103" s="174" t="s">
        <v>106</v>
      </c>
      <c r="B103" s="175"/>
      <c r="C103" s="175"/>
      <c r="D103" s="175"/>
      <c r="E103" s="175"/>
      <c r="F103" s="175"/>
      <c r="G103" s="175"/>
      <c r="H103" s="176"/>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c r="FS103" s="58"/>
      <c r="FT103" s="58"/>
      <c r="FU103" s="58"/>
      <c r="FV103" s="58"/>
      <c r="FW103" s="58"/>
      <c r="FX103" s="58"/>
      <c r="FY103" s="58"/>
      <c r="FZ103" s="58"/>
      <c r="GA103" s="58"/>
      <c r="GB103" s="58"/>
      <c r="GC103" s="58"/>
      <c r="GD103" s="58"/>
      <c r="GE103" s="58"/>
      <c r="GF103" s="58"/>
      <c r="GG103" s="58"/>
      <c r="GH103" s="58"/>
      <c r="GI103" s="58"/>
      <c r="GJ103" s="58"/>
      <c r="GK103" s="58"/>
      <c r="GL103" s="58"/>
      <c r="GM103" s="58"/>
      <c r="GN103" s="58"/>
      <c r="GO103" s="58"/>
      <c r="GP103" s="58"/>
      <c r="GQ103" s="58"/>
      <c r="GR103" s="58"/>
      <c r="GS103" s="58"/>
      <c r="GT103" s="58"/>
      <c r="GU103" s="58"/>
      <c r="GV103" s="58"/>
      <c r="GW103" s="58"/>
      <c r="GX103" s="58"/>
      <c r="GY103" s="58"/>
      <c r="GZ103" s="58"/>
      <c r="HA103" s="58"/>
      <c r="HB103" s="58"/>
      <c r="HC103" s="58"/>
      <c r="HD103" s="58"/>
      <c r="HE103" s="58"/>
      <c r="HF103" s="58"/>
      <c r="HG103" s="58"/>
      <c r="HH103" s="58"/>
      <c r="HI103" s="58"/>
      <c r="HJ103" s="58"/>
      <c r="HK103" s="58"/>
      <c r="HL103" s="58"/>
      <c r="HM103" s="58"/>
      <c r="HN103" s="58"/>
      <c r="HO103" s="58"/>
      <c r="HP103" s="58"/>
      <c r="HQ103" s="58"/>
      <c r="HR103" s="58"/>
      <c r="HS103" s="58"/>
      <c r="HT103" s="58"/>
      <c r="HU103" s="58"/>
      <c r="HV103" s="58"/>
      <c r="HW103" s="58"/>
      <c r="HX103" s="58"/>
      <c r="HY103" s="58"/>
      <c r="HZ103" s="58"/>
      <c r="IA103" s="58"/>
      <c r="IB103" s="58"/>
      <c r="IC103" s="58"/>
      <c r="ID103" s="58"/>
      <c r="IE103" s="58"/>
      <c r="IF103" s="58"/>
      <c r="IG103" s="58"/>
      <c r="IH103" s="58"/>
    </row>
    <row r="104" spans="1:87" s="5" customFormat="1" ht="48" customHeight="1">
      <c r="A104" s="174" t="s">
        <v>107</v>
      </c>
      <c r="B104" s="175"/>
      <c r="C104" s="175"/>
      <c r="D104" s="175"/>
      <c r="E104" s="175"/>
      <c r="F104" s="175"/>
      <c r="G104" s="175"/>
      <c r="H104" s="176"/>
      <c r="I104" s="57"/>
      <c r="J104" s="5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row>
    <row r="105" spans="1:87" s="5" customFormat="1" ht="15" customHeight="1">
      <c r="A105" s="61" t="s">
        <v>108</v>
      </c>
      <c r="B105" s="62"/>
      <c r="C105" s="62"/>
      <c r="D105" s="62"/>
      <c r="E105" s="55"/>
      <c r="F105" s="55"/>
      <c r="G105" s="55"/>
      <c r="H105" s="56"/>
      <c r="I105" s="57"/>
      <c r="J105" s="5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row>
    <row r="106" spans="1:87" s="5" customFormat="1" ht="33.75" customHeight="1">
      <c r="A106" s="195" t="s">
        <v>109</v>
      </c>
      <c r="B106" s="196"/>
      <c r="C106" s="196"/>
      <c r="D106" s="196"/>
      <c r="E106" s="196"/>
      <c r="F106" s="196"/>
      <c r="G106" s="196"/>
      <c r="H106" s="197"/>
      <c r="I106" s="57"/>
      <c r="J106" s="5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row>
    <row r="107" spans="1:87" s="5" customFormat="1" ht="15.75" customHeight="1">
      <c r="A107" s="154" t="s">
        <v>110</v>
      </c>
      <c r="B107" s="155"/>
      <c r="C107" s="155"/>
      <c r="D107" s="155"/>
      <c r="E107" s="155"/>
      <c r="F107" s="155"/>
      <c r="G107" s="155"/>
      <c r="H107" s="156"/>
      <c r="I107" s="57"/>
      <c r="J107" s="5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row>
    <row r="108" spans="1:87" s="5" customFormat="1" ht="14.25" customHeight="1">
      <c r="A108" s="154" t="s">
        <v>30</v>
      </c>
      <c r="B108" s="155"/>
      <c r="C108" s="155"/>
      <c r="D108" s="155"/>
      <c r="E108" s="155"/>
      <c r="F108" s="155"/>
      <c r="G108" s="155"/>
      <c r="H108" s="156"/>
      <c r="I108" s="47"/>
      <c r="J108" s="4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row>
    <row r="109" spans="1:10" ht="31.5" customHeight="1" thickBot="1">
      <c r="A109" s="142" t="s">
        <v>116</v>
      </c>
      <c r="B109" s="143"/>
      <c r="C109" s="143"/>
      <c r="D109" s="143"/>
      <c r="E109" s="143"/>
      <c r="F109" s="143"/>
      <c r="G109" s="143"/>
      <c r="H109" s="144"/>
      <c r="I109" s="54"/>
      <c r="J109" s="54"/>
    </row>
    <row r="110" spans="1:10" ht="21" customHeight="1">
      <c r="A110" s="20"/>
      <c r="B110" s="20"/>
      <c r="C110" s="20"/>
      <c r="D110" s="20"/>
      <c r="E110" s="20"/>
      <c r="F110" s="20"/>
      <c r="G110" s="20"/>
      <c r="H110" s="20"/>
      <c r="I110" s="6"/>
      <c r="J110" s="6"/>
    </row>
    <row r="111" spans="1:12" ht="22.5" customHeight="1">
      <c r="A111" s="152"/>
      <c r="B111" s="152"/>
      <c r="C111" s="152"/>
      <c r="D111" s="152"/>
      <c r="E111" s="152"/>
      <c r="F111" s="152"/>
      <c r="G111" s="152"/>
      <c r="H111" s="152"/>
      <c r="I111" s="6"/>
      <c r="J111" s="6"/>
      <c r="K111" s="6"/>
      <c r="L111" s="6"/>
    </row>
    <row r="112" spans="1:12" ht="22.5" customHeight="1">
      <c r="A112" s="6"/>
      <c r="B112" s="6"/>
      <c r="C112" s="7"/>
      <c r="D112" s="7"/>
      <c r="E112" s="8"/>
      <c r="F112" s="8"/>
      <c r="G112" s="8"/>
      <c r="H112" s="6"/>
      <c r="I112" s="6"/>
      <c r="J112" s="6"/>
      <c r="K112" s="6"/>
      <c r="L112" s="6"/>
    </row>
    <row r="113" spans="1:8" ht="22.5" customHeight="1">
      <c r="A113" s="6"/>
      <c r="B113" s="6"/>
      <c r="C113" s="7"/>
      <c r="D113" s="7"/>
      <c r="E113" s="8"/>
      <c r="F113" s="8"/>
      <c r="G113" s="8"/>
      <c r="H113" s="6"/>
    </row>
    <row r="114" ht="33.75" customHeight="1">
      <c r="G114" s="8"/>
    </row>
    <row r="115" ht="24" customHeight="1"/>
    <row r="116" ht="18.75" customHeight="1"/>
  </sheetData>
  <sheetProtection password="CC7E" sheet="1" objects="1" scenarios="1"/>
  <mergeCells count="135">
    <mergeCell ref="A102:H102"/>
    <mergeCell ref="A104:H104"/>
    <mergeCell ref="A106:H106"/>
    <mergeCell ref="A97:H97"/>
    <mergeCell ref="A92:H92"/>
    <mergeCell ref="A85:H85"/>
    <mergeCell ref="A101:H101"/>
    <mergeCell ref="A103:H103"/>
    <mergeCell ref="A86:H86"/>
    <mergeCell ref="A83:H83"/>
    <mergeCell ref="HS101:HZ101"/>
    <mergeCell ref="EA101:EH101"/>
    <mergeCell ref="EI101:EP101"/>
    <mergeCell ref="EQ101:EX101"/>
    <mergeCell ref="EY101:FF101"/>
    <mergeCell ref="FG101:FN101"/>
    <mergeCell ref="FO101:FV101"/>
    <mergeCell ref="CE101:CL101"/>
    <mergeCell ref="CM101:CT101"/>
    <mergeCell ref="IA101:IH101"/>
    <mergeCell ref="FW101:GD101"/>
    <mergeCell ref="GE101:GL101"/>
    <mergeCell ref="GM101:GT101"/>
    <mergeCell ref="GU101:HB101"/>
    <mergeCell ref="HC101:HJ101"/>
    <mergeCell ref="HK101:HR101"/>
    <mergeCell ref="CU101:DB101"/>
    <mergeCell ref="DC101:DJ101"/>
    <mergeCell ref="DK101:DR101"/>
    <mergeCell ref="DS101:DZ101"/>
    <mergeCell ref="AI101:AP101"/>
    <mergeCell ref="AQ101:AX101"/>
    <mergeCell ref="AY101:BF101"/>
    <mergeCell ref="BG101:BN101"/>
    <mergeCell ref="BO101:BV101"/>
    <mergeCell ref="BW101:CD101"/>
    <mergeCell ref="I101:L101"/>
    <mergeCell ref="M101:R101"/>
    <mergeCell ref="S101:Z101"/>
    <mergeCell ref="AA101:AH101"/>
    <mergeCell ref="IA100:IH100"/>
    <mergeCell ref="GE100:GL100"/>
    <mergeCell ref="GM100:GT100"/>
    <mergeCell ref="GU100:HB100"/>
    <mergeCell ref="HC100:HJ100"/>
    <mergeCell ref="HK100:HR100"/>
    <mergeCell ref="HS100:HZ100"/>
    <mergeCell ref="EI100:EP100"/>
    <mergeCell ref="EQ100:EX100"/>
    <mergeCell ref="EY100:FF100"/>
    <mergeCell ref="FG100:FN100"/>
    <mergeCell ref="FO100:FV100"/>
    <mergeCell ref="FW100:GD100"/>
    <mergeCell ref="CM100:CT100"/>
    <mergeCell ref="CU100:DB100"/>
    <mergeCell ref="DC100:DJ100"/>
    <mergeCell ref="DK100:DR100"/>
    <mergeCell ref="DS100:DZ100"/>
    <mergeCell ref="EA100:EH100"/>
    <mergeCell ref="AQ100:AX100"/>
    <mergeCell ref="AY100:BF100"/>
    <mergeCell ref="BG100:BN100"/>
    <mergeCell ref="BO100:BV100"/>
    <mergeCell ref="BW100:CD100"/>
    <mergeCell ref="CE100:CL100"/>
    <mergeCell ref="I100:L100"/>
    <mergeCell ref="M100:R100"/>
    <mergeCell ref="S100:Z100"/>
    <mergeCell ref="AA100:AH100"/>
    <mergeCell ref="AI100:AP100"/>
    <mergeCell ref="A111:H111"/>
    <mergeCell ref="A96:H96"/>
    <mergeCell ref="IA80:IH80"/>
    <mergeCell ref="GM80:GT80"/>
    <mergeCell ref="GU80:HB80"/>
    <mergeCell ref="HC80:HJ80"/>
    <mergeCell ref="DC80:DJ80"/>
    <mergeCell ref="HK80:HR80"/>
    <mergeCell ref="HS80:HZ80"/>
    <mergeCell ref="EY80:FF80"/>
    <mergeCell ref="FG80:FN80"/>
    <mergeCell ref="FO80:FV80"/>
    <mergeCell ref="FW80:GD80"/>
    <mergeCell ref="GE80:GL80"/>
    <mergeCell ref="AA80:AH80"/>
    <mergeCell ref="DK80:DR80"/>
    <mergeCell ref="DS80:DZ80"/>
    <mergeCell ref="EA80:EH80"/>
    <mergeCell ref="EI80:EP80"/>
    <mergeCell ref="EQ80:EX80"/>
    <mergeCell ref="BW80:CD80"/>
    <mergeCell ref="CE80:CL80"/>
    <mergeCell ref="A82:H82"/>
    <mergeCell ref="CM80:CT80"/>
    <mergeCell ref="CU80:DB80"/>
    <mergeCell ref="A6:H6"/>
    <mergeCell ref="AI80:AP80"/>
    <mergeCell ref="AQ80:AX80"/>
    <mergeCell ref="AY80:BF80"/>
    <mergeCell ref="BG80:BN80"/>
    <mergeCell ref="BO80:BV80"/>
    <mergeCell ref="A81:H81"/>
    <mergeCell ref="M80:R80"/>
    <mergeCell ref="S80:Z80"/>
    <mergeCell ref="A7:A8"/>
    <mergeCell ref="E7:E8"/>
    <mergeCell ref="F7:F8"/>
    <mergeCell ref="B7:C7"/>
    <mergeCell ref="D7:D8"/>
    <mergeCell ref="A1:H1"/>
    <mergeCell ref="B5:H5"/>
    <mergeCell ref="B4:H4"/>
    <mergeCell ref="B3:H3"/>
    <mergeCell ref="B2:H2"/>
    <mergeCell ref="G7:G8"/>
    <mergeCell ref="I7:J7"/>
    <mergeCell ref="K7:L7"/>
    <mergeCell ref="A99:H99"/>
    <mergeCell ref="A108:H108"/>
    <mergeCell ref="A80:H80"/>
    <mergeCell ref="A98:H98"/>
    <mergeCell ref="A87:H87"/>
    <mergeCell ref="A91:H91"/>
    <mergeCell ref="A89:H89"/>
    <mergeCell ref="A88:H88"/>
    <mergeCell ref="A109:H109"/>
    <mergeCell ref="A76:H76"/>
    <mergeCell ref="A77:H77"/>
    <mergeCell ref="A78:H78"/>
    <mergeCell ref="A79:H79"/>
    <mergeCell ref="A90:H90"/>
    <mergeCell ref="A107:H107"/>
    <mergeCell ref="A84:H84"/>
    <mergeCell ref="A100:H100"/>
    <mergeCell ref="A95:H95"/>
  </mergeCells>
  <printOptions horizontalCentered="1" verticalCentered="1"/>
  <pageMargins left="0.229166666666667" right="0.25" top="0.02875" bottom="0.567708333333333" header="0.3" footer="0.3"/>
  <pageSetup fitToHeight="1" fitToWidth="1" orientation="portrait" scale="30" r:id="rId2"/>
  <headerFooter>
    <oddFooter>&amp;CCumulative Zika suspected and confirmed cases reported by countries and territories in the Americas, 2015-2017. PAHO/WHO</oddFooter>
  </headerFooter>
  <rowBreaks count="1" manualBreakCount="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2017-05-25T20:01:27Z</cp:lastPrinted>
  <dcterms:created xsi:type="dcterms:W3CDTF">2006-07-28T15:16:25Z</dcterms:created>
  <dcterms:modified xsi:type="dcterms:W3CDTF">2017-05-25T20:03:14Z</dcterms:modified>
  <cp:category/>
  <cp:version/>
  <cp:contentType/>
  <cp:contentStatus/>
</cp:coreProperties>
</file>