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915" windowWidth="5340" windowHeight="7470" activeTab="0"/>
  </bookViews>
  <sheets>
    <sheet name="2015 ENG" sheetId="1" r:id="rId1"/>
  </sheets>
  <definedNames>
    <definedName name="_xlnm.Print_Area" localSheetId="0">'2015 ENG'!$A$1:$H$116</definedName>
  </definedNames>
  <calcPr fullCalcOnLoad="1"/>
</workbook>
</file>

<file path=xl/sharedStrings.xml><?xml version="1.0" encoding="utf-8"?>
<sst xmlns="http://schemas.openxmlformats.org/spreadsheetml/2006/main" count="129" uniqueCount="123">
  <si>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</si>
  <si>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</si>
  <si>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</si>
  <si>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</si>
  <si>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</si>
  <si>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</si>
  <si>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</si>
  <si>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</si>
  <si>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</si>
  <si>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</si>
  <si>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</si>
  <si>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</si>
  <si>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</si>
  <si>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</si>
  <si>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</si>
  <si>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</si>
  <si>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</si>
  <si>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</si>
  <si>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</si>
  <si>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</si>
  <si>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</si>
  <si>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 xml:space="preserve">Montserrat </t>
  </si>
  <si>
    <t>Honduras</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</si>
  <si>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</si>
  <si>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</si>
  <si>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</si>
  <si>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</si>
  <si>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</si>
  <si>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</si>
  <si>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</si>
  <si>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</si>
  <si>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</si>
  <si>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</si>
  <si>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</si>
  <si>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</si>
  <si>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</si>
  <si>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</si>
  <si>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</si>
  <si>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</si>
  <si>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</si>
  <si>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</si>
  <si>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</si>
  <si>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</si>
  <si>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</si>
  <si>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</si>
  <si>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</si>
  <si>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</si>
  <si>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</si>
  <si>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</si>
  <si>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</si>
  <si>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</si>
  <si>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</si>
  <si>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</si>
  <si>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</si>
  <si>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</si>
  <si>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</si>
  <si>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</si>
  <si>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</si>
  <si>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</si>
  <si>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</si>
  <si>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</si>
  <si>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</si>
  <si>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</si>
  <si>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</si>
  <si>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</si>
  <si>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</si>
  <si>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</si>
  <si>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</si>
  <si>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Saint Barthelemy</t>
    </r>
    <r>
      <rPr>
        <b/>
        <vertAlign val="superscript"/>
        <sz val="10"/>
        <rFont val="Segoe UI"/>
        <family val="2"/>
      </rPr>
      <t>8</t>
    </r>
  </si>
  <si>
    <r>
      <rPr>
        <vertAlign val="superscript"/>
        <sz val="10"/>
        <rFont val="Segoe UI"/>
        <family val="2"/>
      </rPr>
      <t>6</t>
    </r>
    <r>
      <rPr>
        <sz val="10"/>
        <rFont val="Segoe UI"/>
        <family val="2"/>
      </rPr>
      <t xml:space="preserve"> After retrospective review, laboratory-confirmed cases were re-classified as imported cases by the Panama Ministry of Health as of 25 August 2016. </t>
    </r>
  </si>
  <si>
    <t>Central American Isthmus</t>
  </si>
  <si>
    <r>
      <rPr>
        <vertAlign val="superscript"/>
        <sz val="10"/>
        <rFont val="Segoe UI"/>
        <family val="2"/>
      </rPr>
      <t xml:space="preserve">7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</si>
  <si>
    <r>
      <rPr>
        <vertAlign val="superscript"/>
        <sz val="10"/>
        <rFont val="Segoe UI"/>
        <family val="2"/>
      </rPr>
      <t xml:space="preserve">5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</si>
  <si>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French Guiana</t>
    </r>
    <r>
      <rPr>
        <b/>
        <vertAlign val="superscript"/>
        <sz val="10"/>
        <rFont val="Segoe UI"/>
        <family val="2"/>
      </rPr>
      <t>8,9</t>
    </r>
  </si>
  <si>
    <r>
      <t>Guadeloupe</t>
    </r>
    <r>
      <rPr>
        <b/>
        <vertAlign val="superscript"/>
        <sz val="10"/>
        <rFont val="Segoe UI"/>
        <family val="2"/>
      </rPr>
      <t>8,10</t>
    </r>
  </si>
  <si>
    <r>
      <t>Martinique</t>
    </r>
    <r>
      <rPr>
        <b/>
        <vertAlign val="superscript"/>
        <sz val="10"/>
        <rFont val="Segoe UI"/>
        <family val="2"/>
      </rPr>
      <t>8,11</t>
    </r>
  </si>
  <si>
    <r>
      <t>Saint Martin</t>
    </r>
    <r>
      <rPr>
        <b/>
        <vertAlign val="superscript"/>
        <sz val="10"/>
        <rFont val="Segoe UI"/>
        <family val="2"/>
      </rPr>
      <t>8,12</t>
    </r>
  </si>
  <si>
    <r>
      <t>Haiti</t>
    </r>
    <r>
      <rPr>
        <b/>
        <vertAlign val="superscript"/>
        <sz val="10"/>
        <rFont val="Segoe UI"/>
        <family val="2"/>
      </rPr>
      <t>13</t>
    </r>
  </si>
  <si>
    <r>
      <t>Puerto Rico</t>
    </r>
    <r>
      <rPr>
        <b/>
        <vertAlign val="superscript"/>
        <sz val="10"/>
        <rFont val="Segoe UI"/>
        <family val="2"/>
      </rPr>
      <t>14</t>
    </r>
  </si>
  <si>
    <r>
      <t>Bolivia (Plurinational State of)</t>
    </r>
    <r>
      <rPr>
        <b/>
        <vertAlign val="superscript"/>
        <sz val="10"/>
        <rFont val="Segoe UI"/>
        <family val="2"/>
      </rPr>
      <t>15</t>
    </r>
  </si>
  <si>
    <r>
      <t>Colombia</t>
    </r>
    <r>
      <rPr>
        <b/>
        <vertAlign val="superscript"/>
        <sz val="10"/>
        <rFont val="Segoe UI"/>
        <family val="2"/>
      </rPr>
      <t>16</t>
    </r>
  </si>
  <si>
    <r>
      <t>Ecuador</t>
    </r>
    <r>
      <rPr>
        <b/>
        <vertAlign val="superscript"/>
        <sz val="10"/>
        <rFont val="Segoe UI"/>
        <family val="2"/>
      </rPr>
      <t>17</t>
    </r>
  </si>
  <si>
    <r>
      <t>Peru</t>
    </r>
    <r>
      <rPr>
        <b/>
        <vertAlign val="superscript"/>
        <sz val="10"/>
        <rFont val="Segoe UI"/>
        <family val="2"/>
      </rPr>
      <t>18</t>
    </r>
  </si>
  <si>
    <r>
      <t>Venezuela (Bolivarian Republic of)</t>
    </r>
    <r>
      <rPr>
        <b/>
        <vertAlign val="superscript"/>
        <sz val="10"/>
        <rFont val="Segoe UI"/>
        <family val="2"/>
      </rPr>
      <t>19</t>
    </r>
  </si>
  <si>
    <r>
      <t>Brazil</t>
    </r>
    <r>
      <rPr>
        <b/>
        <vertAlign val="superscript"/>
        <sz val="10"/>
        <rFont val="Segoe UI"/>
        <family val="2"/>
      </rPr>
      <t>20</t>
    </r>
  </si>
  <si>
    <r>
      <t>Argentina</t>
    </r>
    <r>
      <rPr>
        <b/>
        <vertAlign val="superscript"/>
        <sz val="10"/>
        <rFont val="Segoe UI"/>
        <family val="2"/>
      </rPr>
      <t>21</t>
    </r>
  </si>
  <si>
    <r>
      <t>Paraguay</t>
    </r>
    <r>
      <rPr>
        <b/>
        <vertAlign val="superscript"/>
        <sz val="10"/>
        <rFont val="Segoe UI"/>
        <family val="2"/>
      </rPr>
      <t>22</t>
    </r>
  </si>
  <si>
    <r>
      <t>Aruba</t>
    </r>
    <r>
      <rPr>
        <b/>
        <vertAlign val="superscript"/>
        <sz val="10"/>
        <rFont val="Segoe UI"/>
        <family val="2"/>
      </rPr>
      <t>23</t>
    </r>
  </si>
  <si>
    <r>
      <t xml:space="preserve">13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</si>
  <si>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t xml:space="preserve">16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</si>
  <si>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 xml:space="preserve">17 </t>
    </r>
    <r>
      <rPr>
        <sz val="10"/>
        <rFont val="Segoe UI"/>
        <family val="2"/>
      </rPr>
      <t>On 2 June 2017, the Ecuador Ministry of Health notified PAHO/WHO of 3,842 suspected cases and 1,694 confirmed cases distributed between epidemiological week (EW) 52 of 2015 and 21 of 2017, of which 1,147 suspected cases and 814 confirmed cases correspond to new cases notified between EW 1 and 21 of 2017. On 10 April the Ecuador Ministry of Health notified the first two confirmed cases of congenital syndrome associated with Zika virus corresponding to EW 52 of 2016 and EW 4 of 2017.</t>
    </r>
  </si>
  <si>
    <r>
      <rPr>
        <vertAlign val="superscript"/>
        <sz val="10"/>
        <rFont val="Segoe UI"/>
        <family val="2"/>
      </rPr>
      <t>18</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</si>
  <si>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rPr>
        <vertAlign val="superscript"/>
        <sz val="10"/>
        <rFont val="Segoe UI"/>
        <family val="2"/>
      </rPr>
      <t>19</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</si>
  <si>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8</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consulted a general practitioner for this purpose. The estimate is based on data collected by the sentinel physician network.</t>
    </r>
  </si>
  <si>
    <r>
      <rPr>
        <vertAlign val="superscript"/>
        <sz val="10"/>
        <rFont val="Segoe UI"/>
        <family val="2"/>
      </rPr>
      <t>9</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</si>
  <si>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10</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</si>
  <si>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11</t>
    </r>
    <r>
      <rPr>
        <sz val="10"/>
        <rFont val="Segoe UI"/>
        <family val="2"/>
      </rPr>
      <t xml:space="preserve"> In addition to the 7 reported cases of congenital syndrome, on 8 June 2017, Santé publique France reported 22 fetuses with cerebral malformations of mothers infected with Zika.</t>
    </r>
  </si>
  <si>
    <r>
      <rPr>
        <vertAlign val="superscript"/>
        <sz val="10"/>
        <rFont val="Segoe UI"/>
        <family val="2"/>
      </rPr>
      <t>12</t>
    </r>
    <r>
      <rPr>
        <sz val="10"/>
        <rFont val="Segoe UI"/>
        <family val="2"/>
      </rPr>
      <t xml:space="preserve"> The case reported by Santé publique France corresponds to a fetus with cerebral malformation of mothers infected with Zika.</t>
    </r>
  </si>
  <si>
    <r>
      <rPr>
        <vertAlign val="superscript"/>
        <sz val="10"/>
        <rFont val="Segoe UI"/>
        <family val="2"/>
      </rPr>
      <t>3</t>
    </r>
    <r>
      <rPr>
        <sz val="10"/>
        <rFont val="Segoe UI"/>
        <family val="2"/>
      </rPr>
      <t xml:space="preserve"> In the previous Zika update from the Belize Ministry of Health on 18 January 2017, a total of 816 suspected and 73 confirmed cases were notified to PAHO/WHO (EW 2 of 2016 to EW 52 of 2016). On 8 May 2017, the Belize Ministry Health notified PAHO/WHO of 1,294 suspected cases and 206 confirmed cases distributed between epidemiological week (EW) 2 of 2016 and 18 of 2017, of which 472 suspected cases and 124 confirmed cases correspond to new cases notified between EW 1 and 18 of 2017.</t>
    </r>
  </si>
  <si>
    <r>
      <rPr>
        <vertAlign val="superscript"/>
        <sz val="10"/>
        <rFont val="Segoe UI"/>
        <family val="2"/>
      </rPr>
      <t xml:space="preserve">20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                                                                                                                                              
As of 11 November, suspected Zika cases were adjusted by the Brazil Ministry of Public Health after retrospective review.</t>
    </r>
  </si>
  <si>
    <r>
      <t>Bahamas</t>
    </r>
    <r>
      <rPr>
        <b/>
        <vertAlign val="superscript"/>
        <sz val="10"/>
        <rFont val="Segoe UI"/>
        <family val="2"/>
      </rPr>
      <t>24</t>
    </r>
  </si>
  <si>
    <r>
      <t>Barbados</t>
    </r>
    <r>
      <rPr>
        <b/>
        <vertAlign val="superscript"/>
        <sz val="10"/>
        <rFont val="Segoe UI"/>
        <family val="2"/>
      </rPr>
      <t>25</t>
    </r>
  </si>
  <si>
    <r>
      <t>Bonaire, St Eustatius and Saba</t>
    </r>
    <r>
      <rPr>
        <b/>
        <vertAlign val="superscript"/>
        <sz val="10"/>
        <rFont val="Segoe UI"/>
        <family val="2"/>
      </rPr>
      <t>26</t>
    </r>
  </si>
  <si>
    <r>
      <t>Grenada</t>
    </r>
    <r>
      <rPr>
        <b/>
        <vertAlign val="superscript"/>
        <sz val="10"/>
        <rFont val="Segoe UI"/>
        <family val="2"/>
      </rPr>
      <t>27</t>
    </r>
  </si>
  <si>
    <r>
      <t>Jamaica</t>
    </r>
    <r>
      <rPr>
        <b/>
        <vertAlign val="superscript"/>
        <sz val="10"/>
        <rFont val="Segoe UI"/>
        <family val="2"/>
      </rPr>
      <t>28</t>
    </r>
  </si>
  <si>
    <r>
      <t>Sint Maarten (Dutch part)</t>
    </r>
    <r>
      <rPr>
        <b/>
        <vertAlign val="superscript"/>
        <sz val="10"/>
        <rFont val="Segoe UI"/>
        <family val="2"/>
      </rPr>
      <t>29</t>
    </r>
  </si>
  <si>
    <r>
      <t>Virgin Islands (US)</t>
    </r>
    <r>
      <rPr>
        <b/>
        <vertAlign val="superscript"/>
        <sz val="10"/>
        <rFont val="Segoe UI"/>
        <family val="2"/>
      </rPr>
      <t>30</t>
    </r>
  </si>
  <si>
    <r>
      <rPr>
        <vertAlign val="superscript"/>
        <sz val="10"/>
        <rFont val="Segoe UI"/>
        <family val="2"/>
      </rPr>
      <t>25</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</si>
  <si>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 xml:space="preserve">27 </t>
    </r>
    <r>
      <rPr>
        <sz val="10"/>
        <rFont val="Segoe UI"/>
        <family val="2"/>
      </rPr>
      <t>After retrospective review, suspected cases were adjusted by the Grenada Ministry of Health as of 13 October 2016</t>
    </r>
  </si>
  <si>
    <r>
      <t xml:space="preserve">28 </t>
    </r>
    <r>
      <rPr>
        <sz val="10"/>
        <rFont val="Segoe UI"/>
        <family val="2"/>
      </rPr>
      <t>In the previous Zika update from the Jamaica Ministry of Health (MoH) on 9 April 2017, a total of 7,655 suspected and 203 confirmed cases were notified to PAHO / WHO (EW 16 of 2015 to EW 10 of 2017). On 29 May 2017, the Jamaica MoH notified 7,650 suspected and 203 confirmed cases of Zika to PAHO/WHO (EW 16 of 2015 to EW 20 of 2017).</t>
    </r>
  </si>
  <si>
    <r>
      <rPr>
        <vertAlign val="superscript"/>
        <sz val="10"/>
        <rFont val="Segoe UI"/>
        <family val="2"/>
      </rPr>
      <t xml:space="preserve">29 </t>
    </r>
    <r>
      <rPr>
        <sz val="10"/>
        <rFont val="Segoe UI"/>
        <family val="2"/>
      </rPr>
      <t>Per information shared by the Netherlands IHR NFP to PAHO/WHO, the confirmed Zika cases was adjusted for Sint Maarten.</t>
    </r>
  </si>
  <si>
    <r>
      <rPr>
        <vertAlign val="superscript"/>
        <sz val="10"/>
        <rFont val="Segoe UI"/>
        <family val="2"/>
      </rPr>
      <t xml:space="preserve">30 </t>
    </r>
    <r>
      <rPr>
        <sz val="10"/>
        <rFont val="Segoe UI"/>
        <family val="2"/>
      </rPr>
      <t>On 6 June 2017, the U.S. Virgin Islands Department of Health reported 1,115 suspected and 1,017 confirmed cases of Zika (until EW 23 of 2017). The decrease in the number of confirmed case from the report on 16 May 2017 to this report is due to retrospective adjustment of data by the U.S. Virgin Islands Department of Health</t>
    </r>
  </si>
  <si>
    <r>
      <rPr>
        <vertAlign val="superscript"/>
        <sz val="10"/>
        <rFont val="Segoe UI"/>
        <family val="2"/>
      </rPr>
      <t>24</t>
    </r>
    <r>
      <rPr>
        <sz val="10"/>
        <rFont val="Segoe UI"/>
        <family val="2"/>
      </rPr>
      <t xml:space="preserve"> The 440 suspected cases and 25 confirmed cases reported by  the Bahamas Ministry of Health on 19 June 2017, occurred between EW 1 of 2016 and EW 52 of 2016.</t>
    </r>
  </si>
  <si>
    <r>
      <t>1</t>
    </r>
    <r>
      <rPr>
        <sz val="10"/>
        <rFont val="Segoe UI"/>
        <family val="2"/>
      </rPr>
      <t xml:space="preserve"> Confirmed cases in the United States of America include one laboratory acquired case. On 13 June 2017, 8 pregnancy losses with birth defects were reported.  Available at: http://www.cdc.gov/zika/geo/united-states.html</t>
    </r>
  </si>
  <si>
    <r>
      <rPr>
        <vertAlign val="superscript"/>
        <sz val="10"/>
        <rFont val="Segoe UI"/>
        <family val="2"/>
      </rPr>
      <t>15</t>
    </r>
    <r>
      <rPr>
        <sz val="10"/>
        <rFont val="Segoe UI"/>
        <family val="2"/>
      </rPr>
      <t xml:space="preserve"> As of 19 May 2017, the number of confirmed and suspected cases increased based on the update by the Bolivia Ministry of Health. http://snis.minsalud.gob.bo/37-noticias-snis-ve/noticias-principales/63-boletin-vigilancia-epidemiologica</t>
    </r>
  </si>
  <si>
    <r>
      <rPr>
        <vertAlign val="superscript"/>
        <sz val="10"/>
        <rFont val="Segoe UI"/>
        <family val="2"/>
      </rPr>
      <t xml:space="preserve">23 </t>
    </r>
    <r>
      <rPr>
        <sz val="10"/>
        <rFont val="Segoe UI"/>
        <family val="2"/>
      </rPr>
      <t>In the previous Zika update from the Netherlands Ministry of Health, Welfare and Sport on 26 April 2017, a total of 1,208 suspected and 468 confirmed cases were notified to PAHO / WHO (EW 1 of 2016 to EW 14 of 2017). On 21 June 2017, the Netherlands Ministry of Health, Welfare and Sport notified 649 confirmed cases, the additional 181 confirmed cases were reported between EW 1 and 22 of 2017</t>
    </r>
  </si>
  <si>
    <r>
      <rPr>
        <vertAlign val="superscript"/>
        <sz val="10"/>
        <rFont val="Segoe UI"/>
        <family val="2"/>
      </rPr>
      <t>26</t>
    </r>
    <r>
      <rPr>
        <sz val="10"/>
        <rFont val="Segoe UI"/>
        <family val="2"/>
      </rPr>
      <t xml:space="preserve"> In the previous Zika update from the Netherlands Ministry of Health, Welfare and Sport on 26 April 2017, a total of 235 suspected and 381 confirmed cases were notified to PAHO / WHO (EW 1 of 2016 to EW 16 of 2017). On 21 June 2017, the Netherlands Ministry of Health, Welfare and Sport notified 95 confirmed cases between EW 1 and 22 of 2017. The data provided herein is the sum of confirmed cases reported for Bonaire (352), Sint Eustatius (61) and Saba (24).</t>
    </r>
  </si>
  <si>
    <r>
      <rPr>
        <vertAlign val="superscript"/>
        <sz val="10"/>
        <rFont val="Segoe UI"/>
        <family val="2"/>
      </rPr>
      <t>14</t>
    </r>
    <r>
      <rPr>
        <sz val="10"/>
        <rFont val="Segoe UI"/>
        <family val="2"/>
      </rPr>
      <t xml:space="preserve"> On 23 June 2017, the number of confirmed cases were changed from 40,374 to 40,357 based on the modification by the Puerto Rico Department of Health</t>
    </r>
  </si>
  <si>
    <t xml:space="preserve">    Data as of 6 July 2017 2:00 PM EST</t>
  </si>
  <si>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30 June 2017, the number of suspected cases decreased based on the modification by the El Salvador Ministry of Health</t>
    </r>
  </si>
  <si>
    <r>
      <rPr>
        <vertAlign val="superscript"/>
        <sz val="10"/>
        <rFont val="Segoe UI"/>
        <family val="2"/>
      </rPr>
      <t xml:space="preserve">21 </t>
    </r>
    <r>
      <rPr>
        <sz val="10"/>
        <rFont val="Segoe UI"/>
        <family val="2"/>
      </rPr>
      <t xml:space="preserve">On 3 July 2017, the Argentina Ministry of Health reported 121 confirmed cases of Zika (until EW 26 of 2017) (five less than the previous update). The decrease in the number of confirmed cases from the report on 26 June 2017 to this report is due to retrospective adjustment of data by the Argentina Ministry of Health.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</si>
  <si>
    <r>
      <t>22</t>
    </r>
    <r>
      <rPr>
        <sz val="10"/>
        <rFont val="Segoe UI"/>
        <family val="2"/>
      </rPr>
      <t xml:space="preserve"> The difference between the number of reported suspected cases from 23 June 2017 (666 suspected cases) to 3 July 2016 (660 suspected cases) is due to retrospective adjustment of data by the Paraguay Ministry of Public Health and Social Welfare. </t>
    </r>
  </si>
  <si>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6 July 2017. Washington, D.C.: PAHO/WHO; 2017; </t>
    </r>
    <r>
      <rPr>
        <b/>
        <sz val="10"/>
        <rFont val="Segoe UI"/>
        <family val="2"/>
      </rPr>
      <t>Pan American Health Organization • www.paho.org • © PAHO/WHO,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</si>
</sst>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6"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7" fillId="57" borderId="21" xfId="64" applyNumberFormat="1" applyFont="1" applyFill="1" applyBorder="1" applyAlignment="1">
      <alignment horizontal="left" vertical="center"/>
    </xf>
    <xf numFmtId="0" fontId="66" fillId="57" borderId="22" xfId="0" applyFont="1" applyFill="1" applyBorder="1" applyAlignment="1">
      <alignment horizontal="left" vertical="center"/>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0" fontId="66" fillId="58" borderId="22" xfId="0" applyFont="1" applyFill="1" applyBorder="1" applyAlignment="1">
      <alignment horizontal="left" vertical="center"/>
    </xf>
    <xf numFmtId="2" fontId="66" fillId="55" borderId="19" xfId="0"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2" fontId="67"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4" fontId="67" fillId="57" borderId="29" xfId="64" applyNumberFormat="1" applyFont="1" applyFill="1" applyBorder="1" applyAlignment="1">
      <alignment horizontal="left" vertical="center"/>
    </xf>
    <xf numFmtId="3" fontId="67" fillId="57" borderId="30" xfId="64" applyNumberFormat="1" applyFont="1" applyFill="1" applyBorder="1" applyAlignment="1">
      <alignment horizontal="left" vertical="center"/>
    </xf>
    <xf numFmtId="3" fontId="66"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7"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6" fillId="61" borderId="37" xfId="0" applyFont="1" applyFill="1" applyBorder="1" applyAlignment="1">
      <alignment horizontal="center" vertical="top"/>
    </xf>
    <xf numFmtId="0" fontId="66" fillId="61" borderId="38" xfId="0" applyFont="1" applyFill="1" applyBorder="1" applyAlignment="1">
      <alignment horizontal="center" vertical="top"/>
    </xf>
    <xf numFmtId="3" fontId="67" fillId="61" borderId="37" xfId="64" applyNumberFormat="1" applyFont="1" applyFill="1" applyBorder="1" applyAlignment="1">
      <alignment horizontal="left" vertical="center"/>
    </xf>
    <xf numFmtId="3" fontId="67"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7" fillId="61" borderId="37" xfId="64" applyNumberFormat="1" applyFont="1" applyFill="1" applyBorder="1" applyAlignment="1">
      <alignment horizontal="center" vertical="center"/>
    </xf>
    <xf numFmtId="3" fontId="67"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6"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6" fillId="62" borderId="39" xfId="0" applyFont="1" applyFill="1" applyBorder="1" applyAlignment="1">
      <alignment horizontal="center"/>
    </xf>
    <xf numFmtId="0" fontId="66" fillId="60" borderId="40" xfId="0" applyFont="1" applyFill="1" applyBorder="1" applyAlignment="1">
      <alignment horizontal="center" vertical="top"/>
    </xf>
    <xf numFmtId="0" fontId="9" fillId="0" borderId="36" xfId="0" applyFont="1" applyFill="1" applyBorder="1" applyAlignment="1">
      <alignmen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2" fontId="9" fillId="0" borderId="44"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48"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0" fontId="7" fillId="0" borderId="51" xfId="0" applyFont="1" applyFill="1" applyBorder="1" applyAlignment="1">
      <alignment/>
    </xf>
    <xf numFmtId="0" fontId="7" fillId="0" borderId="51" xfId="0" applyFont="1" applyFill="1" applyBorder="1" applyAlignment="1">
      <alignment horizontal="left"/>
    </xf>
    <xf numFmtId="0" fontId="7" fillId="0" borderId="52" xfId="0" applyFont="1" applyFill="1" applyBorder="1" applyAlignment="1">
      <alignment/>
    </xf>
    <xf numFmtId="3" fontId="9" fillId="0" borderId="53" xfId="64" applyNumberFormat="1" applyFont="1" applyFill="1" applyBorder="1" applyAlignment="1">
      <alignment horizontal="center" vertical="center"/>
    </xf>
    <xf numFmtId="0" fontId="7" fillId="0" borderId="54" xfId="0" applyFont="1" applyFill="1" applyBorder="1" applyAlignment="1">
      <alignment/>
    </xf>
    <xf numFmtId="3" fontId="9" fillId="0" borderId="55"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2" fontId="9" fillId="0" borderId="56"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56" xfId="64" applyNumberFormat="1" applyFont="1" applyFill="1" applyBorder="1" applyAlignment="1">
      <alignment horizontal="center" vertical="center" wrapText="1"/>
    </xf>
    <xf numFmtId="0" fontId="9" fillId="0" borderId="36" xfId="0" applyFont="1" applyFill="1" applyBorder="1" applyAlignment="1">
      <alignment horizontal="left" vertical="center"/>
    </xf>
    <xf numFmtId="0" fontId="9" fillId="0" borderId="0"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Border="1" applyAlignment="1">
      <alignment vertical="center"/>
    </xf>
    <xf numFmtId="0" fontId="9" fillId="0" borderId="0" xfId="0" applyFont="1" applyFill="1" applyBorder="1" applyAlignment="1">
      <alignment horizontal="left" wrapText="1"/>
    </xf>
    <xf numFmtId="0" fontId="9" fillId="0" borderId="36"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9" fillId="0" borderId="0" xfId="0" applyFont="1" applyFill="1" applyBorder="1" applyAlignment="1">
      <alignment wrapText="1"/>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wrapText="1"/>
    </xf>
    <xf numFmtId="0" fontId="9" fillId="0" borderId="35" xfId="0" applyFont="1" applyFill="1" applyBorder="1" applyAlignment="1">
      <alignment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66" fillId="60" borderId="60" xfId="0" applyFont="1" applyFill="1" applyBorder="1" applyAlignment="1">
      <alignment horizontal="center" vertical="center"/>
    </xf>
    <xf numFmtId="0" fontId="66" fillId="60" borderId="31" xfId="0" applyFont="1" applyFill="1" applyBorder="1" applyAlignment="1">
      <alignment horizontal="center" vertical="center"/>
    </xf>
    <xf numFmtId="0" fontId="66" fillId="60" borderId="31" xfId="0" applyFont="1" applyFill="1" applyBorder="1" applyAlignment="1">
      <alignment horizontal="center" vertical="center" wrapText="1"/>
    </xf>
    <xf numFmtId="0" fontId="70" fillId="55" borderId="61" xfId="0" applyFont="1" applyFill="1" applyBorder="1" applyAlignment="1">
      <alignment horizontal="center"/>
    </xf>
    <xf numFmtId="0" fontId="70" fillId="55" borderId="24" xfId="0" applyFont="1" applyFill="1" applyBorder="1" applyAlignment="1">
      <alignment horizontal="center"/>
    </xf>
    <xf numFmtId="0" fontId="70" fillId="55" borderId="57" xfId="0" applyFont="1" applyFill="1" applyBorder="1" applyAlignment="1">
      <alignment horizontal="center"/>
    </xf>
    <xf numFmtId="0" fontId="68" fillId="55" borderId="0" xfId="0" applyFont="1" applyFill="1" applyBorder="1" applyAlignment="1">
      <alignment horizontal="center"/>
    </xf>
    <xf numFmtId="0" fontId="68" fillId="55" borderId="35" xfId="0" applyFont="1" applyFill="1" applyBorder="1" applyAlignment="1">
      <alignment horizontal="center"/>
    </xf>
    <xf numFmtId="0" fontId="69" fillId="55" borderId="0" xfId="0" applyFont="1" applyFill="1" applyBorder="1" applyAlignment="1">
      <alignment horizontal="center"/>
    </xf>
    <xf numFmtId="0" fontId="69" fillId="55" borderId="35" xfId="0" applyFont="1" applyFill="1" applyBorder="1" applyAlignment="1">
      <alignment horizontal="center"/>
    </xf>
    <xf numFmtId="0" fontId="69" fillId="55" borderId="0" xfId="0" applyFont="1" applyFill="1" applyBorder="1" applyAlignment="1">
      <alignment horizontal="center" wrapText="1"/>
    </xf>
    <xf numFmtId="0" fontId="69" fillId="55" borderId="35" xfId="0" applyFont="1" applyFill="1" applyBorder="1" applyAlignment="1">
      <alignment horizontal="center" wrapText="1"/>
    </xf>
    <xf numFmtId="0" fontId="66" fillId="60" borderId="62" xfId="0" applyFont="1" applyFill="1" applyBorder="1" applyAlignment="1">
      <alignment horizontal="center" vertical="center" wrapText="1"/>
    </xf>
    <xf numFmtId="0" fontId="66" fillId="60" borderId="63" xfId="0" applyFont="1" applyFill="1" applyBorder="1" applyAlignment="1">
      <alignment horizontal="center" vertical="center"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66" fillId="62" borderId="37" xfId="0" applyFont="1" applyFill="1" applyBorder="1" applyAlignment="1">
      <alignment horizontal="center"/>
    </xf>
    <xf numFmtId="0" fontId="66" fillId="62" borderId="38" xfId="0" applyFont="1" applyFill="1" applyBorder="1" applyAlignment="1">
      <alignment horizontal="center"/>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1" xfId="0" applyFont="1" applyFill="1" applyBorder="1" applyAlignment="1">
      <alignment/>
    </xf>
    <xf numFmtId="0" fontId="11" fillId="0" borderId="24" xfId="0" applyFont="1" applyFill="1" applyBorder="1" applyAlignment="1">
      <alignment/>
    </xf>
    <xf numFmtId="0" fontId="11" fillId="0" borderId="57"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28" fillId="0" borderId="36" xfId="0" applyFont="1" applyFill="1" applyBorder="1" applyAlignment="1">
      <alignment horizontal="left" vertical="center" wrapText="1"/>
    </xf>
    <xf numFmtId="3" fontId="9" fillId="0" borderId="41" xfId="0"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2" fontId="9" fillId="0" borderId="44"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48"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64" xfId="0"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7" fillId="0" borderId="51" xfId="0" applyFont="1" applyFill="1" applyBorder="1" applyAlignment="1">
      <alignment/>
    </xf>
    <xf numFmtId="0" fontId="7" fillId="0" borderId="51" xfId="0" applyFont="1" applyFill="1" applyBorder="1" applyAlignment="1">
      <alignment horizontal="left"/>
    </xf>
    <xf numFmtId="0" fontId="7" fillId="0" borderId="52" xfId="0" applyFont="1" applyFill="1" applyBorder="1" applyAlignment="1">
      <alignment/>
    </xf>
    <xf numFmtId="3" fontId="9" fillId="0" borderId="53"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4" xfId="0" applyFont="1" applyFill="1" applyBorder="1" applyAlignment="1">
      <alignment/>
    </xf>
    <xf numFmtId="2" fontId="10" fillId="0" borderId="44"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5"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67" xfId="64" applyNumberFormat="1" applyFont="1" applyFill="1" applyBorder="1" applyAlignment="1">
      <alignment horizontal="center" vertical="center"/>
    </xf>
    <xf numFmtId="3" fontId="9" fillId="0" borderId="68"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9" xfId="0" applyNumberFormat="1" applyFont="1" applyFill="1" applyBorder="1" applyAlignment="1">
      <alignment horizontal="center" vertical="center"/>
    </xf>
    <xf numFmtId="3" fontId="9" fillId="0" borderId="70"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37" xfId="67"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I120"/>
  <sheetViews>
    <sheetView tabSelected="1" zoomScale="80" zoomScaleNormal="80" zoomScaleSheetLayoutView="80" zoomScalePageLayoutView="85" workbookViewId="0" topLeftCell="A1">
      <selection activeCell="F9" sqref="F9"/>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13" width="98.8515625" style="6" bestFit="1" customWidth="1"/>
    <col min="14" max="88" width="11.421875" style="6" customWidth="1"/>
    <col min="89" max="16384" width="11.421875" style="1" customWidth="1"/>
  </cols>
  <sheetData>
    <row r="1" spans="1:12" ht="18.75" customHeight="1">
      <c r="A1" s="148"/>
      <c r="B1" s="149"/>
      <c r="C1" s="149"/>
      <c r="D1" s="149"/>
      <c r="E1" s="149"/>
      <c r="F1" s="149"/>
      <c r="G1" s="149"/>
      <c r="H1" s="150"/>
      <c r="I1" s="52"/>
      <c r="J1" s="52"/>
      <c r="K1" s="52"/>
      <c r="L1" s="52"/>
    </row>
    <row r="2" spans="1:12" ht="57.75" customHeight="1">
      <c r="A2" s="81"/>
      <c r="B2" s="155" t="s">
        <v>43</v>
      </c>
      <c r="C2" s="155"/>
      <c r="D2" s="155"/>
      <c r="E2" s="155"/>
      <c r="F2" s="155"/>
      <c r="G2" s="155"/>
      <c r="H2" s="156"/>
      <c r="I2" s="50"/>
      <c r="J2" s="50"/>
      <c r="K2" s="50"/>
      <c r="L2" s="50"/>
    </row>
    <row r="3" spans="1:12" ht="18.75" customHeight="1">
      <c r="A3" s="82" t="s">
        <v>0</v>
      </c>
      <c r="B3" s="153" t="s">
        <v>53</v>
      </c>
      <c r="C3" s="153"/>
      <c r="D3" s="153"/>
      <c r="E3" s="153"/>
      <c r="F3" s="153"/>
      <c r="G3" s="153"/>
      <c r="H3" s="154"/>
      <c r="I3" s="49"/>
      <c r="J3" s="49"/>
      <c r="K3" s="49"/>
      <c r="L3" s="49"/>
    </row>
    <row r="4" spans="1:12" ht="18.75" customHeight="1">
      <c r="A4" s="82"/>
      <c r="B4" s="153" t="s">
        <v>39</v>
      </c>
      <c r="C4" s="153"/>
      <c r="D4" s="153"/>
      <c r="E4" s="153"/>
      <c r="F4" s="153"/>
      <c r="G4" s="153"/>
      <c r="H4" s="154"/>
      <c r="I4" s="49"/>
      <c r="J4" s="49"/>
      <c r="K4" s="49"/>
      <c r="L4" s="49"/>
    </row>
    <row r="5" spans="1:12" ht="18.75" customHeight="1">
      <c r="A5" s="82"/>
      <c r="B5" s="151" t="s">
        <v>118</v>
      </c>
      <c r="C5" s="151"/>
      <c r="D5" s="151"/>
      <c r="E5" s="151"/>
      <c r="F5" s="151"/>
      <c r="G5" s="151"/>
      <c r="H5" s="152"/>
      <c r="I5" s="48"/>
      <c r="J5" s="48"/>
      <c r="K5" s="48"/>
      <c r="L5" s="48"/>
    </row>
    <row r="6" spans="1:12" ht="18.75" customHeight="1">
      <c r="A6" s="141" t="s">
        <v>2</v>
      </c>
      <c r="B6" s="142"/>
      <c r="C6" s="143"/>
      <c r="D6" s="143"/>
      <c r="E6" s="143"/>
      <c r="F6" s="143"/>
      <c r="G6" s="143"/>
      <c r="H6" s="144"/>
      <c r="I6" s="51"/>
      <c r="J6" s="51"/>
      <c r="K6" s="51"/>
      <c r="L6" s="51"/>
    </row>
    <row r="7" spans="1:12" ht="23.25" customHeight="1">
      <c r="A7" s="145" t="s">
        <v>10</v>
      </c>
      <c r="B7" s="146" t="s">
        <v>42</v>
      </c>
      <c r="C7" s="146"/>
      <c r="D7" s="147" t="s">
        <v>19</v>
      </c>
      <c r="E7" s="146" t="s">
        <v>33</v>
      </c>
      <c r="F7" s="147" t="s">
        <v>41</v>
      </c>
      <c r="G7" s="157" t="s">
        <v>57</v>
      </c>
      <c r="H7" s="83" t="s">
        <v>28</v>
      </c>
      <c r="I7" s="168" t="s">
        <v>47</v>
      </c>
      <c r="J7" s="169"/>
      <c r="K7" s="169" t="s">
        <v>48</v>
      </c>
      <c r="L7" s="169"/>
    </row>
    <row r="8" spans="1:12" ht="21.75" customHeight="1">
      <c r="A8" s="145"/>
      <c r="B8" s="80" t="s">
        <v>16</v>
      </c>
      <c r="C8" s="37" t="s">
        <v>15</v>
      </c>
      <c r="D8" s="147"/>
      <c r="E8" s="146"/>
      <c r="F8" s="147"/>
      <c r="G8" s="158"/>
      <c r="H8" s="84" t="s">
        <v>58</v>
      </c>
      <c r="I8" s="64" t="s">
        <v>45</v>
      </c>
      <c r="J8" s="65" t="s">
        <v>46</v>
      </c>
      <c r="K8" s="65" t="s">
        <v>50</v>
      </c>
      <c r="L8" s="65" t="s">
        <v>15</v>
      </c>
    </row>
    <row r="9" spans="1:12" ht="29.25" customHeight="1" thickBot="1">
      <c r="A9" s="33" t="s">
        <v>37</v>
      </c>
      <c r="B9" s="34"/>
      <c r="C9" s="34"/>
      <c r="D9" s="34"/>
      <c r="E9" s="35"/>
      <c r="F9" s="34"/>
      <c r="G9" s="45"/>
      <c r="H9" s="36"/>
      <c r="I9" s="66"/>
      <c r="J9" s="67"/>
      <c r="K9" s="67"/>
      <c r="L9" s="67"/>
    </row>
    <row r="10" spans="1:12" ht="15.75">
      <c r="A10" s="213" t="s">
        <v>18</v>
      </c>
      <c r="B10" s="190">
        <v>0</v>
      </c>
      <c r="C10" s="190">
        <v>0</v>
      </c>
      <c r="D10" s="190">
        <v>6</v>
      </c>
      <c r="E10" s="214">
        <f>(SUM(B10:C10)*100)/(H10)</f>
        <v>0</v>
      </c>
      <c r="F10" s="190">
        <v>0</v>
      </c>
      <c r="G10" s="211">
        <v>0</v>
      </c>
      <c r="H10" s="191">
        <v>71</v>
      </c>
      <c r="I10" s="68">
        <v>0</v>
      </c>
      <c r="J10" s="69">
        <v>0</v>
      </c>
      <c r="K10" s="69">
        <v>0</v>
      </c>
      <c r="L10" s="69">
        <v>0</v>
      </c>
    </row>
    <row r="11" spans="1:12" ht="15.75">
      <c r="A11" s="208" t="s">
        <v>51</v>
      </c>
      <c r="B11" s="192">
        <v>0</v>
      </c>
      <c r="C11" s="192">
        <v>0</v>
      </c>
      <c r="D11" s="192">
        <v>507</v>
      </c>
      <c r="E11" s="215">
        <f>(SUM(B11:C11)*100)/(H11)</f>
        <v>0</v>
      </c>
      <c r="F11" s="192">
        <v>0</v>
      </c>
      <c r="G11" s="197">
        <v>1</v>
      </c>
      <c r="H11" s="193">
        <v>36284</v>
      </c>
      <c r="I11" s="68">
        <v>0</v>
      </c>
      <c r="J11" s="69">
        <v>0</v>
      </c>
      <c r="K11" s="69">
        <v>0</v>
      </c>
      <c r="L11" s="69">
        <v>0</v>
      </c>
    </row>
    <row r="12" spans="1:12" ht="15" customHeight="1" thickBot="1">
      <c r="A12" s="210" t="s">
        <v>52</v>
      </c>
      <c r="B12" s="194">
        <v>0</v>
      </c>
      <c r="C12" s="194">
        <v>225</v>
      </c>
      <c r="D12" s="194">
        <v>5038</v>
      </c>
      <c r="E12" s="216">
        <f>(SUM(B12:C12)*100)/(H12)</f>
        <v>0.06916777335104028</v>
      </c>
      <c r="F12" s="194">
        <v>0</v>
      </c>
      <c r="G12" s="212">
        <v>88</v>
      </c>
      <c r="H12" s="195">
        <v>325296</v>
      </c>
      <c r="I12" s="68">
        <v>0</v>
      </c>
      <c r="J12" s="69">
        <v>0</v>
      </c>
      <c r="K12" s="69">
        <v>0</v>
      </c>
      <c r="L12" s="69">
        <v>7</v>
      </c>
    </row>
    <row r="13" spans="1:12" ht="16.5" thickBot="1">
      <c r="A13" s="10" t="s">
        <v>3</v>
      </c>
      <c r="B13" s="21">
        <f>SUM(B10:B12)</f>
        <v>0</v>
      </c>
      <c r="C13" s="21">
        <f>SUM(C10:C12)</f>
        <v>225</v>
      </c>
      <c r="D13" s="21">
        <f>SUM(D10:D12)</f>
        <v>5551</v>
      </c>
      <c r="E13" s="22">
        <f>(SUM(B13:C13)*100)/H13</f>
        <v>0.06221467658046017</v>
      </c>
      <c r="F13" s="21">
        <f aca="true" t="shared" si="0" ref="F13:L13">SUM(F10:F12)</f>
        <v>0</v>
      </c>
      <c r="G13" s="42">
        <f t="shared" si="0"/>
        <v>89</v>
      </c>
      <c r="H13" s="23">
        <f t="shared" si="0"/>
        <v>361651</v>
      </c>
      <c r="I13" s="70">
        <f t="shared" si="0"/>
        <v>0</v>
      </c>
      <c r="J13" s="70">
        <f t="shared" si="0"/>
        <v>0</v>
      </c>
      <c r="K13" s="70">
        <f t="shared" si="0"/>
        <v>0</v>
      </c>
      <c r="L13" s="70">
        <f t="shared" si="0"/>
        <v>7</v>
      </c>
    </row>
    <row r="14" spans="1:12" ht="26.25" customHeight="1" thickBot="1">
      <c r="A14" s="12" t="s">
        <v>36</v>
      </c>
      <c r="B14" s="13"/>
      <c r="C14" s="13"/>
      <c r="D14" s="13"/>
      <c r="E14" s="19"/>
      <c r="F14" s="13"/>
      <c r="G14" s="13"/>
      <c r="H14" s="11"/>
      <c r="I14" s="66"/>
      <c r="J14" s="67"/>
      <c r="K14" s="67"/>
      <c r="L14" s="67"/>
    </row>
    <row r="15" spans="1:12" ht="24.75" customHeight="1" thickBot="1">
      <c r="A15" s="16" t="s">
        <v>35</v>
      </c>
      <c r="B15" s="86"/>
      <c r="C15" s="86"/>
      <c r="D15" s="86"/>
      <c r="E15" s="88"/>
      <c r="F15" s="86"/>
      <c r="G15" s="86"/>
      <c r="H15" s="87"/>
      <c r="I15" s="71"/>
      <c r="J15" s="72"/>
      <c r="K15" s="72"/>
      <c r="L15" s="72"/>
    </row>
    <row r="16" spans="1:12" ht="16.5" thickBot="1">
      <c r="A16" s="223" t="s">
        <v>61</v>
      </c>
      <c r="B16" s="217">
        <v>0</v>
      </c>
      <c r="C16" s="217">
        <v>8914</v>
      </c>
      <c r="D16" s="217">
        <v>15</v>
      </c>
      <c r="E16" s="225">
        <f>(SUM(B16:C16))*100/H16</f>
        <v>6.93027739768628</v>
      </c>
      <c r="F16" s="217">
        <v>0</v>
      </c>
      <c r="G16" s="224">
        <v>5</v>
      </c>
      <c r="H16" s="226">
        <v>128624</v>
      </c>
      <c r="I16" s="68">
        <v>0</v>
      </c>
      <c r="J16" s="69">
        <v>0</v>
      </c>
      <c r="K16" s="69">
        <v>419</v>
      </c>
      <c r="L16" s="69">
        <v>0</v>
      </c>
    </row>
    <row r="17" spans="1:12" ht="16.5" thickBot="1">
      <c r="A17" s="38" t="s">
        <v>70</v>
      </c>
      <c r="B17" s="39"/>
      <c r="C17" s="39"/>
      <c r="D17" s="39"/>
      <c r="E17" s="39"/>
      <c r="F17" s="39"/>
      <c r="G17" s="39"/>
      <c r="H17" s="40"/>
      <c r="I17" s="73"/>
      <c r="J17" s="74"/>
      <c r="K17" s="74"/>
      <c r="L17" s="74"/>
    </row>
    <row r="18" spans="1:12" ht="15.75">
      <c r="A18" s="213" t="s">
        <v>63</v>
      </c>
      <c r="B18" s="190">
        <v>1294</v>
      </c>
      <c r="C18" s="190">
        <v>206</v>
      </c>
      <c r="D18" s="190">
        <v>0</v>
      </c>
      <c r="E18" s="199">
        <f aca="true" t="shared" si="1" ref="E18:E25">SUM(B18:C18)*100/H18</f>
        <v>404.3126684636119</v>
      </c>
      <c r="F18" s="190">
        <v>0</v>
      </c>
      <c r="G18" s="196">
        <v>0</v>
      </c>
      <c r="H18" s="191">
        <v>371</v>
      </c>
      <c r="I18" s="68"/>
      <c r="J18" s="69"/>
      <c r="K18" s="69"/>
      <c r="L18" s="69"/>
    </row>
    <row r="19" spans="1:12" ht="15.75">
      <c r="A19" s="208" t="s">
        <v>23</v>
      </c>
      <c r="B19" s="192">
        <v>6608</v>
      </c>
      <c r="C19" s="192">
        <v>1844</v>
      </c>
      <c r="D19" s="218">
        <v>32</v>
      </c>
      <c r="E19" s="200">
        <f t="shared" si="1"/>
        <v>173.16123745134195</v>
      </c>
      <c r="F19" s="192">
        <v>0</v>
      </c>
      <c r="G19" s="197">
        <v>6</v>
      </c>
      <c r="H19" s="193">
        <v>4881</v>
      </c>
      <c r="I19" s="68">
        <v>0</v>
      </c>
      <c r="J19" s="69">
        <v>0</v>
      </c>
      <c r="K19" s="69">
        <v>0</v>
      </c>
      <c r="L19" s="69">
        <v>1</v>
      </c>
    </row>
    <row r="20" spans="1:12" ht="15.75">
      <c r="A20" s="208" t="s">
        <v>64</v>
      </c>
      <c r="B20" s="192">
        <v>11571</v>
      </c>
      <c r="C20" s="192">
        <v>51</v>
      </c>
      <c r="D20" s="218">
        <v>0</v>
      </c>
      <c r="E20" s="200">
        <f t="shared" si="1"/>
        <v>189.06783796974133</v>
      </c>
      <c r="F20" s="192">
        <v>0</v>
      </c>
      <c r="G20" s="197">
        <v>4</v>
      </c>
      <c r="H20" s="193">
        <v>6147</v>
      </c>
      <c r="I20" s="68"/>
      <c r="J20" s="69"/>
      <c r="K20" s="69"/>
      <c r="L20" s="69"/>
    </row>
    <row r="21" spans="1:88" s="2" customFormat="1" ht="15.75">
      <c r="A21" s="208" t="s">
        <v>65</v>
      </c>
      <c r="B21" s="192">
        <v>3727</v>
      </c>
      <c r="C21" s="192">
        <v>966</v>
      </c>
      <c r="D21" s="218">
        <v>0</v>
      </c>
      <c r="E21" s="200">
        <f t="shared" si="1"/>
        <v>28.145615928991244</v>
      </c>
      <c r="F21" s="192">
        <v>0</v>
      </c>
      <c r="G21" s="197">
        <v>140</v>
      </c>
      <c r="H21" s="193">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row>
    <row r="22" spans="1:12" ht="15.75">
      <c r="A22" s="208" t="s">
        <v>22</v>
      </c>
      <c r="B22" s="192">
        <v>32130</v>
      </c>
      <c r="C22" s="192">
        <v>302</v>
      </c>
      <c r="D22" s="218">
        <v>0</v>
      </c>
      <c r="E22" s="200">
        <f t="shared" si="1"/>
        <v>395.995115995116</v>
      </c>
      <c r="F22" s="192">
        <v>0</v>
      </c>
      <c r="G22" s="197">
        <v>4</v>
      </c>
      <c r="H22" s="193">
        <v>8190</v>
      </c>
      <c r="I22" s="68">
        <v>61</v>
      </c>
      <c r="J22" s="69">
        <v>0</v>
      </c>
      <c r="K22" s="69">
        <v>141</v>
      </c>
      <c r="L22" s="69">
        <v>1</v>
      </c>
    </row>
    <row r="23" spans="1:12" ht="15.75">
      <c r="A23" s="208" t="s">
        <v>25</v>
      </c>
      <c r="B23" s="192">
        <v>0</v>
      </c>
      <c r="C23" s="192">
        <v>2060</v>
      </c>
      <c r="D23" s="218">
        <v>3</v>
      </c>
      <c r="E23" s="200">
        <f t="shared" si="1"/>
        <v>33.3117723156533</v>
      </c>
      <c r="F23" s="192">
        <v>0</v>
      </c>
      <c r="G23" s="197">
        <v>2</v>
      </c>
      <c r="H23" s="193">
        <v>6184</v>
      </c>
      <c r="I23" s="68"/>
      <c r="J23" s="69"/>
      <c r="K23" s="69"/>
      <c r="L23" s="69"/>
    </row>
    <row r="24" spans="1:12" ht="16.5" thickBot="1">
      <c r="A24" s="210" t="s">
        <v>66</v>
      </c>
      <c r="B24" s="194">
        <v>4307</v>
      </c>
      <c r="C24" s="194">
        <v>985</v>
      </c>
      <c r="D24" s="217">
        <v>42</v>
      </c>
      <c r="E24" s="204">
        <f t="shared" si="1"/>
        <v>132.6315789473684</v>
      </c>
      <c r="F24" s="194">
        <v>0</v>
      </c>
      <c r="G24" s="212">
        <v>9</v>
      </c>
      <c r="H24" s="195">
        <v>3990</v>
      </c>
      <c r="I24" s="68">
        <v>35</v>
      </c>
      <c r="J24" s="69">
        <v>5</v>
      </c>
      <c r="K24" s="69">
        <v>13</v>
      </c>
      <c r="L24" s="69">
        <v>3</v>
      </c>
    </row>
    <row r="25" spans="1:12" ht="16.5" thickBot="1">
      <c r="A25" s="10" t="s">
        <v>3</v>
      </c>
      <c r="B25" s="21">
        <f>SUM(B18:B24)</f>
        <v>59637</v>
      </c>
      <c r="C25" s="21">
        <f>SUM(C18:C24)</f>
        <v>6414</v>
      </c>
      <c r="D25" s="21">
        <f>SUM(D18:D24)</f>
        <v>77</v>
      </c>
      <c r="E25" s="24">
        <f t="shared" si="1"/>
        <v>142.23787066347955</v>
      </c>
      <c r="F25" s="21">
        <f>SUM(F18:F24)</f>
        <v>0</v>
      </c>
      <c r="G25" s="43">
        <f aca="true" t="shared" si="2" ref="G25:L25">SUM(G18:G24)</f>
        <v>165</v>
      </c>
      <c r="H25" s="23">
        <f t="shared" si="2"/>
        <v>46437</v>
      </c>
      <c r="I25" s="70">
        <f t="shared" si="2"/>
        <v>101</v>
      </c>
      <c r="J25" s="70">
        <f t="shared" si="2"/>
        <v>5</v>
      </c>
      <c r="K25" s="70">
        <f t="shared" si="2"/>
        <v>201</v>
      </c>
      <c r="L25" s="70">
        <f t="shared" si="2"/>
        <v>18</v>
      </c>
    </row>
    <row r="26" spans="1:12" ht="16.5" thickBot="1">
      <c r="A26" s="38" t="s">
        <v>27</v>
      </c>
      <c r="B26" s="39"/>
      <c r="C26" s="39"/>
      <c r="D26" s="39"/>
      <c r="E26" s="39"/>
      <c r="F26" s="39"/>
      <c r="G26" s="39"/>
      <c r="H26" s="40"/>
      <c r="I26" s="73"/>
      <c r="J26" s="74"/>
      <c r="K26" s="74"/>
      <c r="L26" s="74"/>
    </row>
    <row r="27" spans="1:88" s="4" customFormat="1" ht="15.75">
      <c r="A27" s="213" t="s">
        <v>55</v>
      </c>
      <c r="B27" s="220">
        <v>0</v>
      </c>
      <c r="C27" s="190">
        <v>187</v>
      </c>
      <c r="D27" s="190">
        <v>58</v>
      </c>
      <c r="E27" s="199">
        <f aca="true" t="shared" si="3" ref="E27:E36">SUM(B27:C27)*100/H27</f>
        <v>1.641502808988764</v>
      </c>
      <c r="F27" s="190">
        <v>0</v>
      </c>
      <c r="G27" s="196">
        <v>0</v>
      </c>
      <c r="H27" s="205">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row>
    <row r="28" spans="1:12" ht="15.75">
      <c r="A28" s="208" t="s">
        <v>67</v>
      </c>
      <c r="B28" s="219">
        <v>4909</v>
      </c>
      <c r="C28" s="192">
        <v>345</v>
      </c>
      <c r="D28" s="218">
        <v>0</v>
      </c>
      <c r="E28" s="200">
        <f t="shared" si="3"/>
        <v>49.06611878968995</v>
      </c>
      <c r="F28" s="192">
        <v>0</v>
      </c>
      <c r="G28" s="211">
        <v>93</v>
      </c>
      <c r="H28" s="202">
        <v>10708</v>
      </c>
      <c r="I28" s="75">
        <v>16</v>
      </c>
      <c r="J28" s="76">
        <v>0</v>
      </c>
      <c r="K28" s="76">
        <v>274</v>
      </c>
      <c r="L28" s="76">
        <v>30</v>
      </c>
    </row>
    <row r="29" spans="1:12" ht="15.75">
      <c r="A29" s="208" t="s">
        <v>73</v>
      </c>
      <c r="B29" s="219">
        <v>10500</v>
      </c>
      <c r="C29" s="192">
        <v>483</v>
      </c>
      <c r="D29" s="218">
        <v>10</v>
      </c>
      <c r="E29" s="200">
        <f t="shared" si="3"/>
        <v>3979.3478260869565</v>
      </c>
      <c r="F29" s="192">
        <v>0</v>
      </c>
      <c r="G29" s="197">
        <v>1</v>
      </c>
      <c r="H29" s="201">
        <v>276</v>
      </c>
      <c r="I29" s="75"/>
      <c r="J29" s="76"/>
      <c r="K29" s="76"/>
      <c r="L29" s="76"/>
    </row>
    <row r="30" spans="1:12" ht="15.75">
      <c r="A30" s="208" t="s">
        <v>74</v>
      </c>
      <c r="B30" s="219">
        <v>30845</v>
      </c>
      <c r="C30" s="192">
        <v>382</v>
      </c>
      <c r="D30" s="218">
        <v>0</v>
      </c>
      <c r="E30" s="200">
        <f t="shared" si="3"/>
        <v>6615.889830508475</v>
      </c>
      <c r="F30" s="192">
        <v>0</v>
      </c>
      <c r="G30" s="197">
        <v>5</v>
      </c>
      <c r="H30" s="201">
        <v>472</v>
      </c>
      <c r="I30" s="75"/>
      <c r="J30" s="76"/>
      <c r="K30" s="76"/>
      <c r="L30" s="76"/>
    </row>
    <row r="31" spans="1:12" ht="15.75" customHeight="1">
      <c r="A31" s="209" t="s">
        <v>77</v>
      </c>
      <c r="B31" s="219">
        <v>2955</v>
      </c>
      <c r="C31" s="192">
        <v>5</v>
      </c>
      <c r="D31" s="192">
        <v>0</v>
      </c>
      <c r="E31" s="200">
        <f t="shared" si="3"/>
        <v>27.11615976548186</v>
      </c>
      <c r="F31" s="192">
        <v>0</v>
      </c>
      <c r="G31" s="211">
        <v>1</v>
      </c>
      <c r="H31" s="202">
        <v>10916</v>
      </c>
      <c r="I31" s="75"/>
      <c r="J31" s="76"/>
      <c r="K31" s="76"/>
      <c r="L31" s="76"/>
    </row>
    <row r="32" spans="1:12" ht="15.75" customHeight="1">
      <c r="A32" s="208" t="s">
        <v>75</v>
      </c>
      <c r="B32" s="219">
        <v>36680</v>
      </c>
      <c r="C32" s="192">
        <v>21</v>
      </c>
      <c r="D32" s="192">
        <v>0</v>
      </c>
      <c r="E32" s="200">
        <f t="shared" si="3"/>
        <v>9267.929292929293</v>
      </c>
      <c r="F32" s="192">
        <v>0</v>
      </c>
      <c r="G32" s="197">
        <v>7</v>
      </c>
      <c r="H32" s="201">
        <v>396</v>
      </c>
      <c r="I32" s="75"/>
      <c r="J32" s="76"/>
      <c r="K32" s="76"/>
      <c r="L32" s="76"/>
    </row>
    <row r="33" spans="1:12" ht="18" customHeight="1">
      <c r="A33" s="208" t="s">
        <v>78</v>
      </c>
      <c r="B33" s="219">
        <v>0</v>
      </c>
      <c r="C33" s="192">
        <v>40365</v>
      </c>
      <c r="D33" s="192">
        <v>137</v>
      </c>
      <c r="E33" s="200">
        <f t="shared" si="3"/>
        <v>1096.5770171149145</v>
      </c>
      <c r="F33" s="192">
        <v>5</v>
      </c>
      <c r="G33" s="211">
        <v>43</v>
      </c>
      <c r="H33" s="202">
        <v>3681</v>
      </c>
      <c r="I33" s="75">
        <v>0</v>
      </c>
      <c r="J33" s="76">
        <v>1</v>
      </c>
      <c r="K33" s="76">
        <v>11</v>
      </c>
      <c r="L33" s="76">
        <v>34</v>
      </c>
    </row>
    <row r="34" spans="1:12" ht="16.5" customHeight="1">
      <c r="A34" s="208" t="s">
        <v>68</v>
      </c>
      <c r="B34" s="219">
        <v>990</v>
      </c>
      <c r="C34" s="192">
        <v>61</v>
      </c>
      <c r="D34" s="192">
        <v>0</v>
      </c>
      <c r="E34" s="200">
        <f t="shared" si="3"/>
        <v>10510</v>
      </c>
      <c r="F34" s="192">
        <v>0</v>
      </c>
      <c r="G34" s="211">
        <v>0</v>
      </c>
      <c r="H34" s="227">
        <v>10</v>
      </c>
      <c r="I34" s="75"/>
      <c r="J34" s="76"/>
      <c r="K34" s="76"/>
      <c r="L34" s="76"/>
    </row>
    <row r="35" spans="1:12" ht="16.5" thickBot="1">
      <c r="A35" s="210" t="s">
        <v>76</v>
      </c>
      <c r="B35" s="189">
        <v>3280</v>
      </c>
      <c r="C35" s="194">
        <v>200</v>
      </c>
      <c r="D35" s="194">
        <v>0</v>
      </c>
      <c r="E35" s="204">
        <f t="shared" si="3"/>
        <v>9666.666666666666</v>
      </c>
      <c r="F35" s="194">
        <v>0</v>
      </c>
      <c r="G35" s="212">
        <v>0</v>
      </c>
      <c r="H35" s="203">
        <v>36</v>
      </c>
      <c r="I35" s="75"/>
      <c r="J35" s="76"/>
      <c r="K35" s="76"/>
      <c r="L35" s="76"/>
    </row>
    <row r="36" spans="1:12" ht="16.5" thickBot="1">
      <c r="A36" s="10" t="s">
        <v>3</v>
      </c>
      <c r="B36" s="25">
        <f>SUM(B27:B35)</f>
        <v>90159</v>
      </c>
      <c r="C36" s="26">
        <f>SUM(C27:C35)</f>
        <v>42049</v>
      </c>
      <c r="D36" s="27">
        <f>SUM(D27:D35)</f>
        <v>205</v>
      </c>
      <c r="E36" s="28">
        <f t="shared" si="3"/>
        <v>348.9534668883786</v>
      </c>
      <c r="F36" s="29">
        <f aca="true" t="shared" si="4" ref="F36:L36">SUM(F27:F35)</f>
        <v>5</v>
      </c>
      <c r="G36" s="44">
        <f t="shared" si="4"/>
        <v>150</v>
      </c>
      <c r="H36" s="30">
        <f t="shared" si="4"/>
        <v>37887</v>
      </c>
      <c r="I36" s="77">
        <f t="shared" si="4"/>
        <v>16</v>
      </c>
      <c r="J36" s="77">
        <f t="shared" si="4"/>
        <v>1</v>
      </c>
      <c r="K36" s="77">
        <f t="shared" si="4"/>
        <v>314</v>
      </c>
      <c r="L36" s="77">
        <f t="shared" si="4"/>
        <v>64</v>
      </c>
    </row>
    <row r="37" spans="1:12" ht="16.5" thickBot="1">
      <c r="A37" s="38" t="s">
        <v>30</v>
      </c>
      <c r="B37" s="39"/>
      <c r="C37" s="39"/>
      <c r="D37" s="39"/>
      <c r="E37" s="39"/>
      <c r="F37" s="39"/>
      <c r="G37" s="39"/>
      <c r="H37" s="40"/>
      <c r="I37" s="73"/>
      <c r="J37" s="74"/>
      <c r="K37" s="74"/>
      <c r="L37" s="74"/>
    </row>
    <row r="38" spans="1:12" ht="16.5" customHeight="1">
      <c r="A38" s="213" t="s">
        <v>79</v>
      </c>
      <c r="B38" s="190">
        <v>2465</v>
      </c>
      <c r="C38" s="190">
        <v>768</v>
      </c>
      <c r="D38" s="190">
        <v>4</v>
      </c>
      <c r="E38" s="199">
        <f aca="true" t="shared" si="5" ref="E38:E44">SUM(B38:C38)*100/H38</f>
        <v>29.468599033816425</v>
      </c>
      <c r="F38" s="190">
        <v>0</v>
      </c>
      <c r="G38" s="196">
        <v>14</v>
      </c>
      <c r="H38" s="191">
        <v>10971</v>
      </c>
      <c r="I38" s="68"/>
      <c r="J38" s="69"/>
      <c r="K38" s="69"/>
      <c r="L38" s="69"/>
    </row>
    <row r="39" spans="1:13" ht="15.75">
      <c r="A39" s="208" t="s">
        <v>80</v>
      </c>
      <c r="B39" s="192">
        <v>98285</v>
      </c>
      <c r="C39" s="192">
        <v>9802</v>
      </c>
      <c r="D39" s="192">
        <v>0</v>
      </c>
      <c r="E39" s="200">
        <f t="shared" si="5"/>
        <v>222.1726618705036</v>
      </c>
      <c r="F39" s="192">
        <v>0</v>
      </c>
      <c r="G39" s="197">
        <v>174</v>
      </c>
      <c r="H39" s="193">
        <v>48650</v>
      </c>
      <c r="I39" s="68">
        <v>195</v>
      </c>
      <c r="J39" s="69">
        <v>216</v>
      </c>
      <c r="K39" s="69">
        <v>417</v>
      </c>
      <c r="L39" s="69">
        <v>0</v>
      </c>
      <c r="M39" s="91"/>
    </row>
    <row r="40" spans="1:12" ht="16.5" customHeight="1">
      <c r="A40" s="208" t="s">
        <v>81</v>
      </c>
      <c r="B40" s="230">
        <v>3842</v>
      </c>
      <c r="C40" s="230">
        <v>1848</v>
      </c>
      <c r="D40" s="192">
        <v>15</v>
      </c>
      <c r="E40" s="200">
        <f t="shared" si="5"/>
        <v>34.4723130982673</v>
      </c>
      <c r="F40" s="192">
        <v>0</v>
      </c>
      <c r="G40" s="197">
        <v>5</v>
      </c>
      <c r="H40" s="193">
        <v>16506</v>
      </c>
      <c r="I40" s="68"/>
      <c r="J40" s="69"/>
      <c r="K40" s="69"/>
      <c r="L40" s="69"/>
    </row>
    <row r="41" spans="1:12" ht="18.75" customHeight="1">
      <c r="A41" s="208" t="s">
        <v>82</v>
      </c>
      <c r="B41" s="192">
        <v>6128</v>
      </c>
      <c r="C41" s="192">
        <v>1283</v>
      </c>
      <c r="D41" s="192">
        <v>22</v>
      </c>
      <c r="E41" s="200">
        <f t="shared" si="5"/>
        <v>23.18110728808258</v>
      </c>
      <c r="F41" s="192">
        <v>0</v>
      </c>
      <c r="G41" s="197">
        <v>0</v>
      </c>
      <c r="H41" s="193">
        <v>31970</v>
      </c>
      <c r="I41" s="68"/>
      <c r="J41" s="69"/>
      <c r="K41" s="69"/>
      <c r="L41" s="69"/>
    </row>
    <row r="42" spans="1:12" ht="18" customHeight="1" thickBot="1">
      <c r="A42" s="210" t="s">
        <v>83</v>
      </c>
      <c r="B42" s="194">
        <v>59965</v>
      </c>
      <c r="C42" s="194">
        <v>2413</v>
      </c>
      <c r="D42" s="194">
        <v>0</v>
      </c>
      <c r="E42" s="204">
        <f t="shared" si="5"/>
        <v>197.91230408020814</v>
      </c>
      <c r="F42" s="194">
        <v>0</v>
      </c>
      <c r="G42" s="212">
        <v>0</v>
      </c>
      <c r="H42" s="195">
        <v>31518</v>
      </c>
      <c r="I42" s="68"/>
      <c r="J42" s="69"/>
      <c r="K42" s="69"/>
      <c r="L42" s="69"/>
    </row>
    <row r="43" spans="1:12" ht="16.5" customHeight="1" thickBot="1">
      <c r="A43" s="10" t="s">
        <v>3</v>
      </c>
      <c r="B43" s="21">
        <f>SUM(B38:B42)</f>
        <v>170685</v>
      </c>
      <c r="C43" s="21">
        <f>SUM(C38:C42)</f>
        <v>16114</v>
      </c>
      <c r="D43" s="21">
        <f>SUM(D38:D42)</f>
        <v>41</v>
      </c>
      <c r="E43" s="22">
        <f t="shared" si="5"/>
        <v>133.79579558070407</v>
      </c>
      <c r="F43" s="21">
        <f aca="true" t="shared" si="6" ref="F43:L43">SUM(F38:F42)</f>
        <v>0</v>
      </c>
      <c r="G43" s="29">
        <f t="shared" si="6"/>
        <v>193</v>
      </c>
      <c r="H43" s="23">
        <f t="shared" si="6"/>
        <v>139615</v>
      </c>
      <c r="I43" s="70">
        <f t="shared" si="6"/>
        <v>195</v>
      </c>
      <c r="J43" s="70">
        <f t="shared" si="6"/>
        <v>216</v>
      </c>
      <c r="K43" s="70">
        <f t="shared" si="6"/>
        <v>417</v>
      </c>
      <c r="L43" s="70">
        <f t="shared" si="6"/>
        <v>0</v>
      </c>
    </row>
    <row r="44" spans="1:12" ht="18.75" customHeight="1" thickBot="1">
      <c r="A44" s="113" t="s">
        <v>84</v>
      </c>
      <c r="B44" s="115">
        <v>224670</v>
      </c>
      <c r="C44" s="121">
        <v>134057</v>
      </c>
      <c r="D44" s="115">
        <v>0</v>
      </c>
      <c r="E44" s="116">
        <f t="shared" si="5"/>
        <v>171.1867642076229</v>
      </c>
      <c r="F44" s="115">
        <v>11</v>
      </c>
      <c r="G44" s="114">
        <v>2775</v>
      </c>
      <c r="H44" s="117">
        <v>209553</v>
      </c>
      <c r="I44" s="68">
        <v>9289</v>
      </c>
      <c r="J44" s="69">
        <v>2989</v>
      </c>
      <c r="K44" s="69"/>
      <c r="L44" s="69"/>
    </row>
    <row r="45" spans="1:12" ht="18.75" customHeight="1" thickBot="1">
      <c r="A45" s="38" t="s">
        <v>32</v>
      </c>
      <c r="B45" s="39"/>
      <c r="C45" s="39"/>
      <c r="D45" s="39"/>
      <c r="E45" s="39"/>
      <c r="F45" s="39"/>
      <c r="G45" s="39"/>
      <c r="H45" s="40"/>
      <c r="I45" s="73"/>
      <c r="J45" s="74"/>
      <c r="K45" s="74"/>
      <c r="L45" s="74"/>
    </row>
    <row r="46" spans="1:12" ht="18.75" customHeight="1">
      <c r="A46" s="213" t="s">
        <v>85</v>
      </c>
      <c r="B46" s="196">
        <v>869</v>
      </c>
      <c r="C46" s="196">
        <v>121</v>
      </c>
      <c r="D46" s="196">
        <v>39</v>
      </c>
      <c r="E46" s="199">
        <f>SUM(B46:C46)*100/H46</f>
        <v>2.246935996368588</v>
      </c>
      <c r="F46" s="196">
        <v>0</v>
      </c>
      <c r="G46" s="228">
        <v>2</v>
      </c>
      <c r="H46" s="229">
        <v>44060</v>
      </c>
      <c r="I46" s="68"/>
      <c r="J46" s="69"/>
      <c r="K46" s="69"/>
      <c r="L46" s="69"/>
    </row>
    <row r="47" spans="1:12" ht="18.75" customHeight="1">
      <c r="A47" s="208" t="s">
        <v>17</v>
      </c>
      <c r="B47" s="197">
        <v>0</v>
      </c>
      <c r="C47" s="197">
        <v>0</v>
      </c>
      <c r="D47" s="197">
        <v>34</v>
      </c>
      <c r="E47" s="200">
        <f>SUM(B47:C47)*100/H47</f>
        <v>0</v>
      </c>
      <c r="F47" s="197">
        <v>0</v>
      </c>
      <c r="G47" s="221">
        <v>0</v>
      </c>
      <c r="H47" s="206">
        <v>18131</v>
      </c>
      <c r="I47" s="68"/>
      <c r="J47" s="69"/>
      <c r="K47" s="69"/>
      <c r="L47" s="69"/>
    </row>
    <row r="48" spans="1:12" ht="18.75" customHeight="1">
      <c r="A48" s="208" t="s">
        <v>86</v>
      </c>
      <c r="B48" s="197">
        <v>660</v>
      </c>
      <c r="C48" s="197">
        <v>16</v>
      </c>
      <c r="D48" s="197">
        <v>0</v>
      </c>
      <c r="E48" s="200">
        <f>SUM(B48:C48)*100/H48</f>
        <v>10.052044609665428</v>
      </c>
      <c r="F48" s="197">
        <v>0</v>
      </c>
      <c r="G48" s="221">
        <v>2</v>
      </c>
      <c r="H48" s="206">
        <v>6725</v>
      </c>
      <c r="I48" s="68"/>
      <c r="J48" s="69"/>
      <c r="K48" s="69"/>
      <c r="L48" s="69"/>
    </row>
    <row r="49" spans="1:12" ht="18.75" customHeight="1" thickBot="1">
      <c r="A49" s="210" t="s">
        <v>26</v>
      </c>
      <c r="B49" s="198">
        <v>0</v>
      </c>
      <c r="C49" s="198">
        <v>0</v>
      </c>
      <c r="D49" s="198">
        <v>1</v>
      </c>
      <c r="E49" s="204">
        <f>SUM(B49:C49)*100/H49</f>
        <v>0</v>
      </c>
      <c r="F49" s="198">
        <v>0</v>
      </c>
      <c r="G49" s="222">
        <v>0</v>
      </c>
      <c r="H49" s="207">
        <v>3444</v>
      </c>
      <c r="I49" s="68"/>
      <c r="J49" s="69"/>
      <c r="K49" s="69"/>
      <c r="L49" s="69"/>
    </row>
    <row r="50" spans="1:12" ht="18.75" customHeight="1" thickBot="1">
      <c r="A50" s="10" t="s">
        <v>3</v>
      </c>
      <c r="B50" s="29">
        <f>SUM(B46:B49)</f>
        <v>1529</v>
      </c>
      <c r="C50" s="29">
        <f>SUM(C46:C49)</f>
        <v>137</v>
      </c>
      <c r="D50" s="29">
        <f>SUM(D46:D49)</f>
        <v>74</v>
      </c>
      <c r="E50" s="31">
        <f>SUM(B50:C50)*100/H50</f>
        <v>2.302377003869541</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11" t="s">
        <v>56</v>
      </c>
      <c r="B52" s="120">
        <v>31</v>
      </c>
      <c r="C52" s="94">
        <v>23</v>
      </c>
      <c r="D52" s="94">
        <v>1</v>
      </c>
      <c r="E52" s="100">
        <f aca="true" t="shared" si="8" ref="E52:E75">SUM(B52:C52)*100/H52</f>
        <v>317.6470588235294</v>
      </c>
      <c r="F52" s="94">
        <v>0</v>
      </c>
      <c r="G52" s="97">
        <v>0</v>
      </c>
      <c r="H52" s="101">
        <v>17</v>
      </c>
      <c r="I52" s="75"/>
      <c r="J52" s="76"/>
      <c r="K52" s="76"/>
      <c r="L52" s="76"/>
    </row>
    <row r="53" spans="1:12" ht="15.75">
      <c r="A53" s="107" t="s">
        <v>13</v>
      </c>
      <c r="B53" s="112">
        <v>465</v>
      </c>
      <c r="C53" s="95">
        <v>14</v>
      </c>
      <c r="D53" s="95">
        <v>2</v>
      </c>
      <c r="E53" s="102">
        <f t="shared" si="8"/>
        <v>509.5744680851064</v>
      </c>
      <c r="F53" s="95">
        <v>0</v>
      </c>
      <c r="G53" s="98">
        <v>0</v>
      </c>
      <c r="H53" s="103">
        <v>94</v>
      </c>
      <c r="I53" s="75"/>
      <c r="J53" s="76"/>
      <c r="K53" s="76"/>
      <c r="L53" s="76"/>
    </row>
    <row r="54" spans="1:12" ht="15.75" customHeight="1">
      <c r="A54" s="107" t="s">
        <v>87</v>
      </c>
      <c r="B54" s="112">
        <v>1208</v>
      </c>
      <c r="C54" s="95">
        <v>681</v>
      </c>
      <c r="D54" s="95">
        <v>7</v>
      </c>
      <c r="E54" s="102">
        <f t="shared" si="8"/>
        <v>1657.017543859649</v>
      </c>
      <c r="F54" s="95">
        <v>0</v>
      </c>
      <c r="G54" s="98">
        <v>0</v>
      </c>
      <c r="H54" s="103">
        <v>114</v>
      </c>
      <c r="I54" s="75">
        <v>0</v>
      </c>
      <c r="J54" s="76">
        <v>0</v>
      </c>
      <c r="K54" s="76"/>
      <c r="L54" s="76"/>
    </row>
    <row r="55" spans="1:12" ht="15.75">
      <c r="A55" s="107" t="s">
        <v>100</v>
      </c>
      <c r="B55" s="112">
        <v>440</v>
      </c>
      <c r="C55" s="95">
        <v>25</v>
      </c>
      <c r="D55" s="95">
        <v>3</v>
      </c>
      <c r="E55" s="102">
        <f t="shared" si="8"/>
        <v>117.72151898734177</v>
      </c>
      <c r="F55" s="95">
        <v>0</v>
      </c>
      <c r="G55" s="98">
        <v>0</v>
      </c>
      <c r="H55" s="103">
        <v>395</v>
      </c>
      <c r="I55" s="75">
        <v>0</v>
      </c>
      <c r="J55" s="76">
        <v>0</v>
      </c>
      <c r="K55" s="76">
        <v>0</v>
      </c>
      <c r="L55" s="76">
        <v>0</v>
      </c>
    </row>
    <row r="56" spans="1:12" ht="15.75">
      <c r="A56" s="107" t="s">
        <v>101</v>
      </c>
      <c r="B56" s="112">
        <v>705</v>
      </c>
      <c r="C56" s="95">
        <v>150</v>
      </c>
      <c r="D56" s="95">
        <v>0</v>
      </c>
      <c r="E56" s="102">
        <f t="shared" si="8"/>
        <v>292.8082191780822</v>
      </c>
      <c r="F56" s="95">
        <v>0</v>
      </c>
      <c r="G56" s="98">
        <v>1</v>
      </c>
      <c r="H56" s="103">
        <v>292</v>
      </c>
      <c r="I56" s="75"/>
      <c r="J56" s="76"/>
      <c r="K56" s="76"/>
      <c r="L56" s="76"/>
    </row>
    <row r="57" spans="1:12" ht="15.75">
      <c r="A57" s="107" t="s">
        <v>102</v>
      </c>
      <c r="B57" s="112">
        <v>235</v>
      </c>
      <c r="C57" s="95">
        <v>437</v>
      </c>
      <c r="D57" s="95">
        <v>0</v>
      </c>
      <c r="E57" s="102">
        <f t="shared" si="8"/>
        <v>2688</v>
      </c>
      <c r="F57" s="95">
        <v>0</v>
      </c>
      <c r="G57" s="98">
        <v>0</v>
      </c>
      <c r="H57" s="103">
        <v>25</v>
      </c>
      <c r="I57" s="75">
        <v>0</v>
      </c>
      <c r="J57" s="76">
        <v>0</v>
      </c>
      <c r="K57" s="76"/>
      <c r="L57" s="76"/>
    </row>
    <row r="58" spans="1:12" ht="15.75">
      <c r="A58" s="107" t="s">
        <v>6</v>
      </c>
      <c r="B58" s="112">
        <v>232</v>
      </c>
      <c r="C58" s="95">
        <v>31</v>
      </c>
      <c r="D58" s="95">
        <v>10</v>
      </c>
      <c r="E58" s="102">
        <f t="shared" si="8"/>
        <v>453.44827586206895</v>
      </c>
      <c r="F58" s="95">
        <v>0</v>
      </c>
      <c r="G58" s="98">
        <v>0</v>
      </c>
      <c r="H58" s="103">
        <v>58</v>
      </c>
      <c r="I58" s="75"/>
      <c r="J58" s="76"/>
      <c r="K58" s="76"/>
      <c r="L58" s="76"/>
    </row>
    <row r="59" spans="1:12" ht="15.75">
      <c r="A59" s="107" t="s">
        <v>7</v>
      </c>
      <c r="B59" s="112">
        <v>2589</v>
      </c>
      <c r="C59" s="95">
        <v>1259</v>
      </c>
      <c r="D59" s="95">
        <v>0</v>
      </c>
      <c r="E59" s="102">
        <f t="shared" si="8"/>
        <v>2582.55033557047</v>
      </c>
      <c r="F59" s="95">
        <v>0</v>
      </c>
      <c r="G59" s="98">
        <v>0</v>
      </c>
      <c r="H59" s="103">
        <v>149</v>
      </c>
      <c r="I59" s="75">
        <v>0</v>
      </c>
      <c r="J59" s="76">
        <v>0</v>
      </c>
      <c r="K59" s="76"/>
      <c r="L59" s="76"/>
    </row>
    <row r="60" spans="1:12" ht="15.75">
      <c r="A60" s="107" t="s">
        <v>8</v>
      </c>
      <c r="B60" s="112">
        <v>1154</v>
      </c>
      <c r="C60" s="95">
        <v>79</v>
      </c>
      <c r="D60" s="95">
        <v>0</v>
      </c>
      <c r="E60" s="102">
        <f t="shared" si="8"/>
        <v>1666.2162162162163</v>
      </c>
      <c r="F60" s="95">
        <v>0</v>
      </c>
      <c r="G60" s="98">
        <v>0</v>
      </c>
      <c r="H60" s="103">
        <v>74</v>
      </c>
      <c r="I60" s="75"/>
      <c r="J60" s="76"/>
      <c r="K60" s="76"/>
      <c r="L60" s="76"/>
    </row>
    <row r="61" spans="1:12" ht="15.75" customHeight="1">
      <c r="A61" s="107" t="s">
        <v>103</v>
      </c>
      <c r="B61" s="112">
        <v>335</v>
      </c>
      <c r="C61" s="95">
        <v>118</v>
      </c>
      <c r="D61" s="95">
        <v>0</v>
      </c>
      <c r="E61" s="102">
        <f t="shared" si="8"/>
        <v>408.1081081081081</v>
      </c>
      <c r="F61" s="95">
        <v>0</v>
      </c>
      <c r="G61" s="98">
        <v>2</v>
      </c>
      <c r="H61" s="103">
        <v>111</v>
      </c>
      <c r="I61" s="75">
        <v>8</v>
      </c>
      <c r="J61" s="76"/>
      <c r="K61" s="76"/>
      <c r="L61" s="76"/>
    </row>
    <row r="62" spans="1:12" ht="15.75" customHeight="1">
      <c r="A62" s="108" t="s">
        <v>4</v>
      </c>
      <c r="B62" s="112">
        <v>0</v>
      </c>
      <c r="C62" s="95">
        <v>37</v>
      </c>
      <c r="D62" s="95">
        <v>0</v>
      </c>
      <c r="E62" s="102">
        <f t="shared" si="8"/>
        <v>4.786545924967658</v>
      </c>
      <c r="F62" s="95">
        <v>0</v>
      </c>
      <c r="G62" s="110">
        <v>0</v>
      </c>
      <c r="H62" s="104">
        <v>773</v>
      </c>
      <c r="I62" s="75"/>
      <c r="J62" s="76"/>
      <c r="K62" s="76"/>
      <c r="L62" s="76"/>
    </row>
    <row r="63" spans="1:12" ht="15.75" customHeight="1">
      <c r="A63" s="107" t="s">
        <v>104</v>
      </c>
      <c r="B63" s="112">
        <v>7650</v>
      </c>
      <c r="C63" s="95">
        <v>203</v>
      </c>
      <c r="D63" s="95">
        <v>0</v>
      </c>
      <c r="E63" s="102">
        <f t="shared" si="8"/>
        <v>279.66524216524215</v>
      </c>
      <c r="F63" s="95">
        <v>0</v>
      </c>
      <c r="G63" s="110">
        <v>0</v>
      </c>
      <c r="H63" s="104">
        <v>2808</v>
      </c>
      <c r="I63" s="75"/>
      <c r="J63" s="76"/>
      <c r="K63" s="76"/>
      <c r="L63" s="76"/>
    </row>
    <row r="64" spans="1:12" ht="15.75">
      <c r="A64" s="107" t="s">
        <v>21</v>
      </c>
      <c r="B64" s="112">
        <v>18</v>
      </c>
      <c r="C64" s="95">
        <v>5</v>
      </c>
      <c r="D64" s="95">
        <v>0</v>
      </c>
      <c r="E64" s="102">
        <f t="shared" si="8"/>
        <v>460</v>
      </c>
      <c r="F64" s="95">
        <v>0</v>
      </c>
      <c r="G64" s="98">
        <v>0</v>
      </c>
      <c r="H64" s="103">
        <v>5</v>
      </c>
      <c r="I64" s="75"/>
      <c r="J64" s="76"/>
      <c r="K64" s="76"/>
      <c r="L64" s="76"/>
    </row>
    <row r="65" spans="1:12" ht="16.5" customHeight="1">
      <c r="A65" s="107" t="s">
        <v>11</v>
      </c>
      <c r="B65" s="112">
        <v>554</v>
      </c>
      <c r="C65" s="95">
        <v>33</v>
      </c>
      <c r="D65" s="95">
        <v>0</v>
      </c>
      <c r="E65" s="102">
        <f t="shared" si="8"/>
        <v>1107.5471698113208</v>
      </c>
      <c r="F65" s="95">
        <v>0</v>
      </c>
      <c r="G65" s="98">
        <v>0</v>
      </c>
      <c r="H65" s="103">
        <v>53</v>
      </c>
      <c r="I65" s="75"/>
      <c r="J65" s="76"/>
      <c r="K65" s="76"/>
      <c r="L65" s="76"/>
    </row>
    <row r="66" spans="1:12" ht="15.75" customHeight="1">
      <c r="A66" s="107" t="s">
        <v>9</v>
      </c>
      <c r="B66" s="112">
        <v>822</v>
      </c>
      <c r="C66" s="95">
        <v>50</v>
      </c>
      <c r="D66" s="95">
        <v>0</v>
      </c>
      <c r="E66" s="102">
        <f t="shared" si="8"/>
        <v>528.4848484848485</v>
      </c>
      <c r="F66" s="95">
        <v>0</v>
      </c>
      <c r="G66" s="98">
        <v>0</v>
      </c>
      <c r="H66" s="103">
        <v>165</v>
      </c>
      <c r="I66" s="75"/>
      <c r="J66" s="76"/>
      <c r="K66" s="76"/>
      <c r="L66" s="76"/>
    </row>
    <row r="67" spans="1:12" ht="16.5" customHeight="1">
      <c r="A67" s="107" t="s">
        <v>12</v>
      </c>
      <c r="B67" s="112">
        <v>508</v>
      </c>
      <c r="C67" s="95">
        <v>83</v>
      </c>
      <c r="D67" s="95">
        <v>0</v>
      </c>
      <c r="E67" s="102">
        <f t="shared" si="8"/>
        <v>579.4117647058823</v>
      </c>
      <c r="F67" s="95">
        <v>0</v>
      </c>
      <c r="G67" s="98">
        <v>0</v>
      </c>
      <c r="H67" s="103">
        <v>102</v>
      </c>
      <c r="I67" s="75"/>
      <c r="J67" s="76"/>
      <c r="K67" s="76"/>
      <c r="L67" s="76"/>
    </row>
    <row r="68" spans="1:12" ht="16.5" customHeight="1">
      <c r="A68" s="107" t="s">
        <v>105</v>
      </c>
      <c r="B68" s="112">
        <v>253</v>
      </c>
      <c r="C68" s="95">
        <v>149</v>
      </c>
      <c r="D68" s="95">
        <v>0</v>
      </c>
      <c r="E68" s="102">
        <f t="shared" si="8"/>
        <v>957.1428571428571</v>
      </c>
      <c r="F68" s="95">
        <v>0</v>
      </c>
      <c r="G68" s="98">
        <v>0</v>
      </c>
      <c r="H68" s="103">
        <v>42</v>
      </c>
      <c r="I68" s="75">
        <v>0</v>
      </c>
      <c r="J68" s="76">
        <v>0</v>
      </c>
      <c r="K68" s="76"/>
      <c r="L68" s="76"/>
    </row>
    <row r="69" spans="1:12" ht="15.75">
      <c r="A69" s="107" t="s">
        <v>24</v>
      </c>
      <c r="B69" s="112">
        <v>2768</v>
      </c>
      <c r="C69" s="95">
        <v>724</v>
      </c>
      <c r="D69" s="95">
        <v>0</v>
      </c>
      <c r="E69" s="102">
        <f t="shared" si="8"/>
        <v>637.2262773722628</v>
      </c>
      <c r="F69" s="95">
        <v>4</v>
      </c>
      <c r="G69" s="98">
        <v>4</v>
      </c>
      <c r="H69" s="103">
        <v>548</v>
      </c>
      <c r="I69" s="75">
        <v>2</v>
      </c>
      <c r="J69" s="76">
        <v>5</v>
      </c>
      <c r="K69" s="76">
        <v>15</v>
      </c>
      <c r="L69" s="76">
        <v>4</v>
      </c>
    </row>
    <row r="70" spans="1:12" ht="16.5" customHeight="1">
      <c r="A70" s="107" t="s">
        <v>14</v>
      </c>
      <c r="B70" s="112">
        <v>0</v>
      </c>
      <c r="C70" s="95">
        <v>718</v>
      </c>
      <c r="D70" s="95">
        <v>1</v>
      </c>
      <c r="E70" s="102">
        <f t="shared" si="8"/>
        <v>52.52377468910022</v>
      </c>
      <c r="F70" s="95">
        <v>0</v>
      </c>
      <c r="G70" s="98">
        <v>3</v>
      </c>
      <c r="H70" s="103">
        <v>1367</v>
      </c>
      <c r="I70" s="75"/>
      <c r="J70" s="76"/>
      <c r="K70" s="76"/>
      <c r="L70" s="76"/>
    </row>
    <row r="71" spans="1:12" ht="15.75">
      <c r="A71" s="107" t="s">
        <v>20</v>
      </c>
      <c r="B71" s="112">
        <v>200</v>
      </c>
      <c r="C71" s="95">
        <v>25</v>
      </c>
      <c r="D71" s="95">
        <v>3</v>
      </c>
      <c r="E71" s="102">
        <f t="shared" si="8"/>
        <v>432.6923076923077</v>
      </c>
      <c r="F71" s="95">
        <v>0</v>
      </c>
      <c r="G71" s="99">
        <v>0</v>
      </c>
      <c r="H71" s="105">
        <v>52</v>
      </c>
      <c r="I71" s="75"/>
      <c r="J71" s="76"/>
      <c r="K71" s="76"/>
      <c r="L71" s="76"/>
    </row>
    <row r="72" spans="1:12" ht="16.5" customHeight="1">
      <c r="A72" s="107" t="s">
        <v>31</v>
      </c>
      <c r="B72" s="112">
        <v>74</v>
      </c>
      <c r="C72" s="95">
        <v>53</v>
      </c>
      <c r="D72" s="95">
        <v>0</v>
      </c>
      <c r="E72" s="102">
        <f t="shared" si="8"/>
        <v>362.85714285714283</v>
      </c>
      <c r="F72" s="95">
        <v>0</v>
      </c>
      <c r="G72" s="98">
        <v>0</v>
      </c>
      <c r="H72" s="103">
        <v>35</v>
      </c>
      <c r="I72" s="75"/>
      <c r="J72" s="76"/>
      <c r="K72" s="76"/>
      <c r="L72" s="76"/>
    </row>
    <row r="73" spans="1:12" ht="16.5" thickBot="1">
      <c r="A73" s="109" t="s">
        <v>106</v>
      </c>
      <c r="B73" s="90">
        <v>1138</v>
      </c>
      <c r="C73" s="96">
        <v>1019</v>
      </c>
      <c r="D73" s="96">
        <v>2</v>
      </c>
      <c r="E73" s="106">
        <f t="shared" si="8"/>
        <v>2094.1747572815534</v>
      </c>
      <c r="F73" s="96">
        <v>0</v>
      </c>
      <c r="G73" s="118">
        <v>0</v>
      </c>
      <c r="H73" s="119">
        <v>103</v>
      </c>
      <c r="I73" s="75"/>
      <c r="J73" s="76"/>
      <c r="K73" s="76"/>
      <c r="L73" s="76"/>
    </row>
    <row r="74" spans="1:12" ht="16.5" thickBot="1">
      <c r="A74" s="10" t="s">
        <v>3</v>
      </c>
      <c r="B74" s="29">
        <f>SUM(B52:B73)</f>
        <v>21379</v>
      </c>
      <c r="C74" s="29">
        <f>SUM(C52:C73)</f>
        <v>5916</v>
      </c>
      <c r="D74" s="29">
        <f>SUM(D52:D73)</f>
        <v>29</v>
      </c>
      <c r="E74" s="31">
        <f t="shared" si="8"/>
        <v>369.7507450555405</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568059</v>
      </c>
      <c r="C75" s="9">
        <f>C13+C25+C36+C43+C74+C50+C44+C16</f>
        <v>213826</v>
      </c>
      <c r="D75" s="9">
        <f>SUM(D13+D25+D36+D43+D74+D50+D44+D16)</f>
        <v>5992</v>
      </c>
      <c r="E75" s="17">
        <f t="shared" si="8"/>
        <v>77.91509592838729</v>
      </c>
      <c r="F75" s="9">
        <f aca="true" t="shared" si="10" ref="F75:L75">F13+F25+F36+F43+F74+F50+F44+F16</f>
        <v>20</v>
      </c>
      <c r="G75" s="9">
        <f t="shared" si="10"/>
        <v>3391</v>
      </c>
      <c r="H75" s="9">
        <f t="shared" si="10"/>
        <v>1003509</v>
      </c>
      <c r="I75" s="9">
        <f t="shared" si="10"/>
        <v>9611</v>
      </c>
      <c r="J75" s="9">
        <f t="shared" si="10"/>
        <v>3216</v>
      </c>
      <c r="K75" s="9">
        <f t="shared" si="10"/>
        <v>1366</v>
      </c>
      <c r="L75" s="9">
        <f t="shared" si="10"/>
        <v>93</v>
      </c>
    </row>
    <row r="76" spans="1:88" s="5" customFormat="1" ht="15.75">
      <c r="A76" s="182" t="s">
        <v>54</v>
      </c>
      <c r="B76" s="183"/>
      <c r="C76" s="183"/>
      <c r="D76" s="183"/>
      <c r="E76" s="183"/>
      <c r="F76" s="183"/>
      <c r="G76" s="183"/>
      <c r="H76" s="184"/>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row>
    <row r="77" spans="1:88" s="5" customFormat="1" ht="30.75" customHeight="1">
      <c r="A77" s="185" t="s">
        <v>49</v>
      </c>
      <c r="B77" s="186"/>
      <c r="C77" s="186"/>
      <c r="D77" s="186"/>
      <c r="E77" s="186"/>
      <c r="F77" s="186"/>
      <c r="G77" s="186"/>
      <c r="H77" s="187"/>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spans="1:88" s="5" customFormat="1" ht="14.25" customHeight="1">
      <c r="A78" s="139" t="s">
        <v>34</v>
      </c>
      <c r="B78" s="135"/>
      <c r="C78" s="135"/>
      <c r="D78" s="135"/>
      <c r="E78" s="135"/>
      <c r="F78" s="135"/>
      <c r="G78" s="135"/>
      <c r="H78" s="140"/>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row>
    <row r="79" spans="1:88" s="5" customFormat="1" ht="17.25" customHeight="1">
      <c r="A79" s="159" t="s">
        <v>38</v>
      </c>
      <c r="B79" s="160"/>
      <c r="C79" s="160"/>
      <c r="D79" s="160"/>
      <c r="E79" s="160"/>
      <c r="F79" s="160"/>
      <c r="G79" s="160"/>
      <c r="H79" s="161"/>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row>
    <row r="80" spans="1:243" s="5" customFormat="1" ht="31.5" customHeight="1">
      <c r="A80" s="139" t="s">
        <v>40</v>
      </c>
      <c r="B80" s="135"/>
      <c r="C80" s="135"/>
      <c r="D80" s="135"/>
      <c r="E80" s="135"/>
      <c r="F80" s="135"/>
      <c r="G80" s="135"/>
      <c r="H80" s="140"/>
      <c r="I80" s="47"/>
      <c r="J80" s="47"/>
      <c r="K80" s="58"/>
      <c r="L80" s="58"/>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7"/>
      <c r="CG80" s="126"/>
      <c r="CH80" s="126"/>
      <c r="CI80" s="126"/>
      <c r="CJ80" s="126"/>
      <c r="CK80" s="126"/>
      <c r="CL80" s="126"/>
      <c r="CM80" s="128"/>
      <c r="CN80" s="127"/>
      <c r="CO80" s="126"/>
      <c r="CP80" s="126"/>
      <c r="CQ80" s="126"/>
      <c r="CR80" s="126"/>
      <c r="CS80" s="126"/>
      <c r="CT80" s="126"/>
      <c r="CU80" s="128"/>
      <c r="CV80" s="127"/>
      <c r="CW80" s="126"/>
      <c r="CX80" s="126"/>
      <c r="CY80" s="126"/>
      <c r="CZ80" s="126"/>
      <c r="DA80" s="126"/>
      <c r="DB80" s="126"/>
      <c r="DC80" s="128"/>
      <c r="DD80" s="127"/>
      <c r="DE80" s="126"/>
      <c r="DF80" s="126"/>
      <c r="DG80" s="126"/>
      <c r="DH80" s="126"/>
      <c r="DI80" s="126"/>
      <c r="DJ80" s="126"/>
      <c r="DK80" s="128"/>
      <c r="DL80" s="127"/>
      <c r="DM80" s="126"/>
      <c r="DN80" s="126"/>
      <c r="DO80" s="126"/>
      <c r="DP80" s="126"/>
      <c r="DQ80" s="126"/>
      <c r="DR80" s="126"/>
      <c r="DS80" s="128"/>
      <c r="DT80" s="127"/>
      <c r="DU80" s="126"/>
      <c r="DV80" s="126"/>
      <c r="DW80" s="126"/>
      <c r="DX80" s="126"/>
      <c r="DY80" s="126"/>
      <c r="DZ80" s="126"/>
      <c r="EA80" s="128"/>
      <c r="EB80" s="127"/>
      <c r="EC80" s="126"/>
      <c r="ED80" s="126"/>
      <c r="EE80" s="126"/>
      <c r="EF80" s="126"/>
      <c r="EG80" s="126"/>
      <c r="EH80" s="126"/>
      <c r="EI80" s="128"/>
      <c r="EJ80" s="127"/>
      <c r="EK80" s="126"/>
      <c r="EL80" s="126"/>
      <c r="EM80" s="126"/>
      <c r="EN80" s="126"/>
      <c r="EO80" s="126"/>
      <c r="EP80" s="126"/>
      <c r="EQ80" s="128"/>
      <c r="ER80" s="127"/>
      <c r="ES80" s="126"/>
      <c r="ET80" s="126"/>
      <c r="EU80" s="126"/>
      <c r="EV80" s="126"/>
      <c r="EW80" s="126"/>
      <c r="EX80" s="126"/>
      <c r="EY80" s="128"/>
      <c r="EZ80" s="127"/>
      <c r="FA80" s="126"/>
      <c r="FB80" s="126"/>
      <c r="FC80" s="126"/>
      <c r="FD80" s="126"/>
      <c r="FE80" s="126"/>
      <c r="FF80" s="126"/>
      <c r="FG80" s="128"/>
      <c r="FH80" s="127"/>
      <c r="FI80" s="126"/>
      <c r="FJ80" s="126"/>
      <c r="FK80" s="126"/>
      <c r="FL80" s="126"/>
      <c r="FM80" s="126"/>
      <c r="FN80" s="126"/>
      <c r="FO80" s="128"/>
      <c r="FP80" s="127"/>
      <c r="FQ80" s="126"/>
      <c r="FR80" s="126"/>
      <c r="FS80" s="126"/>
      <c r="FT80" s="126"/>
      <c r="FU80" s="126"/>
      <c r="FV80" s="126"/>
      <c r="FW80" s="128"/>
      <c r="FX80" s="127"/>
      <c r="FY80" s="126"/>
      <c r="FZ80" s="126"/>
      <c r="GA80" s="126"/>
      <c r="GB80" s="126"/>
      <c r="GC80" s="126"/>
      <c r="GD80" s="126"/>
      <c r="GE80" s="128"/>
      <c r="GF80" s="127"/>
      <c r="GG80" s="126"/>
      <c r="GH80" s="126"/>
      <c r="GI80" s="126"/>
      <c r="GJ80" s="126"/>
      <c r="GK80" s="126"/>
      <c r="GL80" s="126"/>
      <c r="GM80" s="128"/>
      <c r="GN80" s="127"/>
      <c r="GO80" s="126"/>
      <c r="GP80" s="126"/>
      <c r="GQ80" s="126"/>
      <c r="GR80" s="126"/>
      <c r="GS80" s="126"/>
      <c r="GT80" s="126"/>
      <c r="GU80" s="128"/>
      <c r="GV80" s="127"/>
      <c r="GW80" s="126"/>
      <c r="GX80" s="126"/>
      <c r="GY80" s="126"/>
      <c r="GZ80" s="126"/>
      <c r="HA80" s="126"/>
      <c r="HB80" s="126"/>
      <c r="HC80" s="128"/>
      <c r="HD80" s="127"/>
      <c r="HE80" s="126"/>
      <c r="HF80" s="126"/>
      <c r="HG80" s="126"/>
      <c r="HH80" s="126"/>
      <c r="HI80" s="126"/>
      <c r="HJ80" s="126"/>
      <c r="HK80" s="128"/>
      <c r="HL80" s="127"/>
      <c r="HM80" s="126"/>
      <c r="HN80" s="126"/>
      <c r="HO80" s="126"/>
      <c r="HP80" s="126"/>
      <c r="HQ80" s="126"/>
      <c r="HR80" s="126"/>
      <c r="HS80" s="128"/>
      <c r="HT80" s="127"/>
      <c r="HU80" s="126"/>
      <c r="HV80" s="126"/>
      <c r="HW80" s="126"/>
      <c r="HX80" s="126"/>
      <c r="HY80" s="126"/>
      <c r="HZ80" s="126"/>
      <c r="IA80" s="128"/>
      <c r="IB80" s="127"/>
      <c r="IC80" s="126"/>
      <c r="ID80" s="126"/>
      <c r="IE80" s="126"/>
      <c r="IF80" s="126"/>
      <c r="IG80" s="126"/>
      <c r="IH80" s="126"/>
      <c r="II80" s="128"/>
    </row>
    <row r="81" spans="1:243" s="5" customFormat="1" ht="46.5" customHeight="1">
      <c r="A81" s="139" t="s">
        <v>44</v>
      </c>
      <c r="B81" s="135"/>
      <c r="C81" s="135"/>
      <c r="D81" s="135"/>
      <c r="E81" s="135"/>
      <c r="F81" s="135"/>
      <c r="G81" s="135"/>
      <c r="H81" s="140"/>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row>
    <row r="82" spans="1:88" s="5" customFormat="1" ht="132.75" customHeight="1">
      <c r="A82" s="139" t="s">
        <v>59</v>
      </c>
      <c r="B82" s="135"/>
      <c r="C82" s="135"/>
      <c r="D82" s="135"/>
      <c r="E82" s="135"/>
      <c r="F82" s="135"/>
      <c r="G82" s="135"/>
      <c r="H82" s="140"/>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row>
    <row r="83" spans="1:88" s="5" customFormat="1" ht="39.75" customHeight="1">
      <c r="A83" s="129" t="s">
        <v>60</v>
      </c>
      <c r="B83" s="130"/>
      <c r="C83" s="130"/>
      <c r="D83" s="130"/>
      <c r="E83" s="130"/>
      <c r="F83" s="130"/>
      <c r="G83" s="130"/>
      <c r="H83" s="131"/>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row>
    <row r="84" spans="1:88" s="5" customFormat="1" ht="18" customHeight="1">
      <c r="A84" s="165" t="s">
        <v>113</v>
      </c>
      <c r="B84" s="166"/>
      <c r="C84" s="166"/>
      <c r="D84" s="166"/>
      <c r="E84" s="166"/>
      <c r="F84" s="166"/>
      <c r="G84" s="166"/>
      <c r="H84" s="167"/>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row>
    <row r="85" spans="1:88" s="5" customFormat="1" ht="21" customHeight="1">
      <c r="A85" s="173" t="s">
        <v>62</v>
      </c>
      <c r="B85" s="174"/>
      <c r="C85" s="174"/>
      <c r="D85" s="174"/>
      <c r="E85" s="174"/>
      <c r="F85" s="174"/>
      <c r="G85" s="174"/>
      <c r="H85" s="175"/>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row>
    <row r="86" spans="1:88" s="5" customFormat="1" ht="51" customHeight="1">
      <c r="A86" s="176" t="s">
        <v>98</v>
      </c>
      <c r="B86" s="177"/>
      <c r="C86" s="177"/>
      <c r="D86" s="177"/>
      <c r="E86" s="177"/>
      <c r="F86" s="177"/>
      <c r="G86" s="177"/>
      <c r="H86" s="178"/>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row>
    <row r="87" spans="1:88" s="5" customFormat="1" ht="36" customHeight="1">
      <c r="A87" s="139" t="s">
        <v>119</v>
      </c>
      <c r="B87" s="135"/>
      <c r="C87" s="135"/>
      <c r="D87" s="135"/>
      <c r="E87" s="135"/>
      <c r="F87" s="135"/>
      <c r="G87" s="135"/>
      <c r="H87" s="140"/>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row>
    <row r="88" spans="1:88" s="63" customFormat="1" ht="49.5" customHeight="1">
      <c r="A88" s="129" t="s">
        <v>72</v>
      </c>
      <c r="B88" s="130"/>
      <c r="C88" s="130"/>
      <c r="D88" s="130"/>
      <c r="E88" s="130"/>
      <c r="F88" s="130"/>
      <c r="G88" s="130"/>
      <c r="H88" s="131"/>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row>
    <row r="89" spans="1:88" s="5" customFormat="1" ht="16.5" customHeight="1">
      <c r="A89" s="139" t="s">
        <v>69</v>
      </c>
      <c r="B89" s="135"/>
      <c r="C89" s="135"/>
      <c r="D89" s="135"/>
      <c r="E89" s="135"/>
      <c r="F89" s="135"/>
      <c r="G89" s="135"/>
      <c r="H89" s="140"/>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row>
    <row r="90" spans="1:88" s="5" customFormat="1" ht="38.25" customHeight="1">
      <c r="A90" s="136" t="s">
        <v>71</v>
      </c>
      <c r="B90" s="137"/>
      <c r="C90" s="137"/>
      <c r="D90" s="137"/>
      <c r="E90" s="137"/>
      <c r="F90" s="137"/>
      <c r="G90" s="137"/>
      <c r="H90" s="138"/>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row>
    <row r="91" spans="1:88" s="5" customFormat="1" ht="30.75" customHeight="1">
      <c r="A91" s="139" t="s">
        <v>93</v>
      </c>
      <c r="B91" s="135"/>
      <c r="C91" s="135"/>
      <c r="D91" s="135"/>
      <c r="E91" s="135"/>
      <c r="F91" s="135"/>
      <c r="G91" s="135"/>
      <c r="H91" s="140"/>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row>
    <row r="92" spans="1:88" s="5" customFormat="1" ht="21.75" customHeight="1">
      <c r="A92" s="129" t="s">
        <v>94</v>
      </c>
      <c r="B92" s="130"/>
      <c r="C92" s="130"/>
      <c r="D92" s="130"/>
      <c r="E92" s="130"/>
      <c r="F92" s="130"/>
      <c r="G92" s="130"/>
      <c r="H92" s="131"/>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row>
    <row r="93" spans="1:88" s="5" customFormat="1" ht="21.75" customHeight="1">
      <c r="A93" s="125" t="s">
        <v>95</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row>
    <row r="94" spans="1:88" s="5" customFormat="1" ht="16.5" customHeight="1">
      <c r="A94" s="125" t="s">
        <v>96</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row>
    <row r="95" spans="1:88" s="5" customFormat="1" ht="19.5" customHeight="1">
      <c r="A95" s="125" t="s">
        <v>97</v>
      </c>
      <c r="B95" s="47"/>
      <c r="C95" s="47"/>
      <c r="D95" s="47"/>
      <c r="E95" s="47"/>
      <c r="F95" s="47"/>
      <c r="G95" s="47"/>
      <c r="H95" s="79"/>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row>
    <row r="96" spans="1:88" s="5" customFormat="1" ht="47.25" customHeight="1">
      <c r="A96" s="170" t="s">
        <v>88</v>
      </c>
      <c r="B96" s="171"/>
      <c r="C96" s="171"/>
      <c r="D96" s="171"/>
      <c r="E96" s="171"/>
      <c r="F96" s="171"/>
      <c r="G96" s="171"/>
      <c r="H96" s="172"/>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row>
    <row r="97" spans="1:88" s="5" customFormat="1" ht="24.75" customHeight="1">
      <c r="A97" s="85" t="s">
        <v>117</v>
      </c>
      <c r="B97" s="47"/>
      <c r="C97" s="47"/>
      <c r="D97" s="47"/>
      <c r="E97" s="47"/>
      <c r="F97" s="47"/>
      <c r="G97" s="47"/>
      <c r="H97" s="79"/>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row>
    <row r="98" spans="1:88" s="5" customFormat="1" ht="29.25" customHeight="1">
      <c r="A98" s="129" t="s">
        <v>114</v>
      </c>
      <c r="B98" s="130"/>
      <c r="C98" s="130"/>
      <c r="D98" s="130"/>
      <c r="E98" s="130"/>
      <c r="F98" s="130"/>
      <c r="G98" s="130"/>
      <c r="H98" s="131"/>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row>
    <row r="99" spans="1:88" s="5" customFormat="1" ht="37.5" customHeight="1">
      <c r="A99" s="170" t="s">
        <v>89</v>
      </c>
      <c r="B99" s="171"/>
      <c r="C99" s="171"/>
      <c r="D99" s="171"/>
      <c r="E99" s="171"/>
      <c r="F99" s="171"/>
      <c r="G99" s="171"/>
      <c r="H99" s="172"/>
      <c r="I99" s="59"/>
      <c r="J99" s="59"/>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s="5" customFormat="1" ht="51.75" customHeight="1">
      <c r="A100" s="136" t="s">
        <v>90</v>
      </c>
      <c r="B100" s="137"/>
      <c r="C100" s="137"/>
      <c r="D100" s="137"/>
      <c r="E100" s="137"/>
      <c r="F100" s="137"/>
      <c r="G100" s="137"/>
      <c r="H100" s="138"/>
      <c r="I100" s="59"/>
      <c r="J100" s="59"/>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row>
    <row r="101" spans="1:88" s="5" customFormat="1" ht="47.25" customHeight="1">
      <c r="A101" s="162" t="s">
        <v>91</v>
      </c>
      <c r="B101" s="163"/>
      <c r="C101" s="163"/>
      <c r="D101" s="163"/>
      <c r="E101" s="163"/>
      <c r="F101" s="163"/>
      <c r="G101" s="163"/>
      <c r="H101" s="164"/>
      <c r="I101" s="59"/>
      <c r="J101" s="59"/>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row>
    <row r="102" spans="1:88" s="5" customFormat="1" ht="15.75" customHeight="1">
      <c r="A102" s="139" t="s">
        <v>92</v>
      </c>
      <c r="B102" s="135"/>
      <c r="C102" s="135"/>
      <c r="D102" s="135"/>
      <c r="E102" s="135"/>
      <c r="F102" s="135"/>
      <c r="G102" s="135"/>
      <c r="H102" s="140"/>
      <c r="I102" s="59"/>
      <c r="J102" s="59"/>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row>
    <row r="103" spans="1:88" s="5" customFormat="1" ht="45.75" customHeight="1">
      <c r="A103" s="127" t="s">
        <v>99</v>
      </c>
      <c r="B103" s="126"/>
      <c r="C103" s="126"/>
      <c r="D103" s="126"/>
      <c r="E103" s="126"/>
      <c r="F103" s="126"/>
      <c r="G103" s="126"/>
      <c r="H103" s="128"/>
      <c r="I103" s="60"/>
      <c r="J103" s="60"/>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row>
    <row r="104" spans="1:243" s="5" customFormat="1" ht="47.25" customHeight="1">
      <c r="A104" s="162" t="s">
        <v>120</v>
      </c>
      <c r="B104" s="163"/>
      <c r="C104" s="163"/>
      <c r="D104" s="163"/>
      <c r="E104" s="163"/>
      <c r="F104" s="163"/>
      <c r="G104" s="163"/>
      <c r="H104" s="164"/>
      <c r="I104" s="127"/>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7"/>
      <c r="CG104" s="126"/>
      <c r="CH104" s="126"/>
      <c r="CI104" s="126"/>
      <c r="CJ104" s="126"/>
      <c r="CK104" s="126"/>
      <c r="CL104" s="126"/>
      <c r="CM104" s="128"/>
      <c r="CN104" s="127"/>
      <c r="CO104" s="126"/>
      <c r="CP104" s="126"/>
      <c r="CQ104" s="126"/>
      <c r="CR104" s="126"/>
      <c r="CS104" s="126"/>
      <c r="CT104" s="126"/>
      <c r="CU104" s="128"/>
      <c r="CV104" s="127"/>
      <c r="CW104" s="126"/>
      <c r="CX104" s="126"/>
      <c r="CY104" s="126"/>
      <c r="CZ104" s="126"/>
      <c r="DA104" s="126"/>
      <c r="DB104" s="126"/>
      <c r="DC104" s="128"/>
      <c r="DD104" s="127"/>
      <c r="DE104" s="126"/>
      <c r="DF104" s="126"/>
      <c r="DG104" s="126"/>
      <c r="DH104" s="126"/>
      <c r="DI104" s="126"/>
      <c r="DJ104" s="126"/>
      <c r="DK104" s="128"/>
      <c r="DL104" s="127"/>
      <c r="DM104" s="126"/>
      <c r="DN104" s="126"/>
      <c r="DO104" s="126"/>
      <c r="DP104" s="126"/>
      <c r="DQ104" s="126"/>
      <c r="DR104" s="126"/>
      <c r="DS104" s="128"/>
      <c r="DT104" s="127"/>
      <c r="DU104" s="126"/>
      <c r="DV104" s="126"/>
      <c r="DW104" s="126"/>
      <c r="DX104" s="126"/>
      <c r="DY104" s="126"/>
      <c r="DZ104" s="126"/>
      <c r="EA104" s="128"/>
      <c r="EB104" s="127"/>
      <c r="EC104" s="126"/>
      <c r="ED104" s="126"/>
      <c r="EE104" s="126"/>
      <c r="EF104" s="126"/>
      <c r="EG104" s="126"/>
      <c r="EH104" s="126"/>
      <c r="EI104" s="128"/>
      <c r="EJ104" s="127"/>
      <c r="EK104" s="126"/>
      <c r="EL104" s="126"/>
      <c r="EM104" s="126"/>
      <c r="EN104" s="126"/>
      <c r="EO104" s="126"/>
      <c r="EP104" s="126"/>
      <c r="EQ104" s="128"/>
      <c r="ER104" s="127"/>
      <c r="ES104" s="126"/>
      <c r="ET104" s="126"/>
      <c r="EU104" s="126"/>
      <c r="EV104" s="126"/>
      <c r="EW104" s="126"/>
      <c r="EX104" s="126"/>
      <c r="EY104" s="128"/>
      <c r="EZ104" s="127"/>
      <c r="FA104" s="126"/>
      <c r="FB104" s="126"/>
      <c r="FC104" s="126"/>
      <c r="FD104" s="126"/>
      <c r="FE104" s="126"/>
      <c r="FF104" s="126"/>
      <c r="FG104" s="128"/>
      <c r="FH104" s="127"/>
      <c r="FI104" s="126"/>
      <c r="FJ104" s="126"/>
      <c r="FK104" s="126"/>
      <c r="FL104" s="126"/>
      <c r="FM104" s="126"/>
      <c r="FN104" s="126"/>
      <c r="FO104" s="128"/>
      <c r="FP104" s="127"/>
      <c r="FQ104" s="126"/>
      <c r="FR104" s="126"/>
      <c r="FS104" s="126"/>
      <c r="FT104" s="126"/>
      <c r="FU104" s="126"/>
      <c r="FV104" s="126"/>
      <c r="FW104" s="128"/>
      <c r="FX104" s="127"/>
      <c r="FY104" s="126"/>
      <c r="FZ104" s="126"/>
      <c r="GA104" s="126"/>
      <c r="GB104" s="126"/>
      <c r="GC104" s="126"/>
      <c r="GD104" s="126"/>
      <c r="GE104" s="128"/>
      <c r="GF104" s="127"/>
      <c r="GG104" s="126"/>
      <c r="GH104" s="126"/>
      <c r="GI104" s="126"/>
      <c r="GJ104" s="126"/>
      <c r="GK104" s="126"/>
      <c r="GL104" s="126"/>
      <c r="GM104" s="128"/>
      <c r="GN104" s="127"/>
      <c r="GO104" s="126"/>
      <c r="GP104" s="126"/>
      <c r="GQ104" s="126"/>
      <c r="GR104" s="126"/>
      <c r="GS104" s="126"/>
      <c r="GT104" s="126"/>
      <c r="GU104" s="128"/>
      <c r="GV104" s="127"/>
      <c r="GW104" s="126"/>
      <c r="GX104" s="126"/>
      <c r="GY104" s="126"/>
      <c r="GZ104" s="126"/>
      <c r="HA104" s="126"/>
      <c r="HB104" s="126"/>
      <c r="HC104" s="128"/>
      <c r="HD104" s="127"/>
      <c r="HE104" s="126"/>
      <c r="HF104" s="126"/>
      <c r="HG104" s="126"/>
      <c r="HH104" s="126"/>
      <c r="HI104" s="126"/>
      <c r="HJ104" s="126"/>
      <c r="HK104" s="128"/>
      <c r="HL104" s="127"/>
      <c r="HM104" s="126"/>
      <c r="HN104" s="126"/>
      <c r="HO104" s="126"/>
      <c r="HP104" s="126"/>
      <c r="HQ104" s="126"/>
      <c r="HR104" s="126"/>
      <c r="HS104" s="128"/>
      <c r="HT104" s="127"/>
      <c r="HU104" s="126"/>
      <c r="HV104" s="126"/>
      <c r="HW104" s="126"/>
      <c r="HX104" s="126"/>
      <c r="HY104" s="126"/>
      <c r="HZ104" s="126"/>
      <c r="IA104" s="128"/>
      <c r="IB104" s="127"/>
      <c r="IC104" s="126"/>
      <c r="ID104" s="126"/>
      <c r="IE104" s="126"/>
      <c r="IF104" s="126"/>
      <c r="IG104" s="126"/>
      <c r="IH104" s="126"/>
      <c r="II104" s="128"/>
    </row>
    <row r="105" spans="1:243" s="63" customFormat="1" ht="33.75" customHeight="1">
      <c r="A105" s="188" t="s">
        <v>121</v>
      </c>
      <c r="B105" s="130"/>
      <c r="C105" s="130"/>
      <c r="D105" s="130"/>
      <c r="E105" s="130"/>
      <c r="F105" s="130"/>
      <c r="G105" s="130"/>
      <c r="H105" s="131"/>
      <c r="I105" s="127"/>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7"/>
      <c r="CG105" s="126"/>
      <c r="CH105" s="126"/>
      <c r="CI105" s="126"/>
      <c r="CJ105" s="126"/>
      <c r="CK105" s="126"/>
      <c r="CL105" s="126"/>
      <c r="CM105" s="128"/>
      <c r="CN105" s="127"/>
      <c r="CO105" s="126"/>
      <c r="CP105" s="126"/>
      <c r="CQ105" s="126"/>
      <c r="CR105" s="126"/>
      <c r="CS105" s="126"/>
      <c r="CT105" s="126"/>
      <c r="CU105" s="128"/>
      <c r="CV105" s="127"/>
      <c r="CW105" s="126"/>
      <c r="CX105" s="126"/>
      <c r="CY105" s="126"/>
      <c r="CZ105" s="126"/>
      <c r="DA105" s="126"/>
      <c r="DB105" s="126"/>
      <c r="DC105" s="128"/>
      <c r="DD105" s="127"/>
      <c r="DE105" s="126"/>
      <c r="DF105" s="126"/>
      <c r="DG105" s="126"/>
      <c r="DH105" s="126"/>
      <c r="DI105" s="126"/>
      <c r="DJ105" s="126"/>
      <c r="DK105" s="128"/>
      <c r="DL105" s="127"/>
      <c r="DM105" s="126"/>
      <c r="DN105" s="126"/>
      <c r="DO105" s="126"/>
      <c r="DP105" s="126"/>
      <c r="DQ105" s="126"/>
      <c r="DR105" s="126"/>
      <c r="DS105" s="128"/>
      <c r="DT105" s="127"/>
      <c r="DU105" s="126"/>
      <c r="DV105" s="126"/>
      <c r="DW105" s="126"/>
      <c r="DX105" s="126"/>
      <c r="DY105" s="126"/>
      <c r="DZ105" s="126"/>
      <c r="EA105" s="128"/>
      <c r="EB105" s="127"/>
      <c r="EC105" s="126"/>
      <c r="ED105" s="126"/>
      <c r="EE105" s="126"/>
      <c r="EF105" s="126"/>
      <c r="EG105" s="126"/>
      <c r="EH105" s="126"/>
      <c r="EI105" s="128"/>
      <c r="EJ105" s="127"/>
      <c r="EK105" s="126"/>
      <c r="EL105" s="126"/>
      <c r="EM105" s="126"/>
      <c r="EN105" s="126"/>
      <c r="EO105" s="126"/>
      <c r="EP105" s="126"/>
      <c r="EQ105" s="128"/>
      <c r="ER105" s="127"/>
      <c r="ES105" s="126"/>
      <c r="ET105" s="126"/>
      <c r="EU105" s="126"/>
      <c r="EV105" s="126"/>
      <c r="EW105" s="126"/>
      <c r="EX105" s="126"/>
      <c r="EY105" s="128"/>
      <c r="EZ105" s="127"/>
      <c r="FA105" s="126"/>
      <c r="FB105" s="126"/>
      <c r="FC105" s="126"/>
      <c r="FD105" s="126"/>
      <c r="FE105" s="126"/>
      <c r="FF105" s="126"/>
      <c r="FG105" s="128"/>
      <c r="FH105" s="127"/>
      <c r="FI105" s="126"/>
      <c r="FJ105" s="126"/>
      <c r="FK105" s="126"/>
      <c r="FL105" s="126"/>
      <c r="FM105" s="126"/>
      <c r="FN105" s="126"/>
      <c r="FO105" s="128"/>
      <c r="FP105" s="127"/>
      <c r="FQ105" s="126"/>
      <c r="FR105" s="126"/>
      <c r="FS105" s="126"/>
      <c r="FT105" s="126"/>
      <c r="FU105" s="126"/>
      <c r="FV105" s="126"/>
      <c r="FW105" s="128"/>
      <c r="FX105" s="127"/>
      <c r="FY105" s="126"/>
      <c r="FZ105" s="126"/>
      <c r="GA105" s="126"/>
      <c r="GB105" s="126"/>
      <c r="GC105" s="126"/>
      <c r="GD105" s="126"/>
      <c r="GE105" s="128"/>
      <c r="GF105" s="127"/>
      <c r="GG105" s="126"/>
      <c r="GH105" s="126"/>
      <c r="GI105" s="126"/>
      <c r="GJ105" s="126"/>
      <c r="GK105" s="126"/>
      <c r="GL105" s="126"/>
      <c r="GM105" s="128"/>
      <c r="GN105" s="127"/>
      <c r="GO105" s="126"/>
      <c r="GP105" s="126"/>
      <c r="GQ105" s="126"/>
      <c r="GR105" s="126"/>
      <c r="GS105" s="126"/>
      <c r="GT105" s="126"/>
      <c r="GU105" s="128"/>
      <c r="GV105" s="127"/>
      <c r="GW105" s="126"/>
      <c r="GX105" s="126"/>
      <c r="GY105" s="126"/>
      <c r="GZ105" s="126"/>
      <c r="HA105" s="126"/>
      <c r="HB105" s="126"/>
      <c r="HC105" s="128"/>
      <c r="HD105" s="127"/>
      <c r="HE105" s="126"/>
      <c r="HF105" s="126"/>
      <c r="HG105" s="126"/>
      <c r="HH105" s="126"/>
      <c r="HI105" s="126"/>
      <c r="HJ105" s="126"/>
      <c r="HK105" s="128"/>
      <c r="HL105" s="127"/>
      <c r="HM105" s="126"/>
      <c r="HN105" s="126"/>
      <c r="HO105" s="126"/>
      <c r="HP105" s="126"/>
      <c r="HQ105" s="126"/>
      <c r="HR105" s="126"/>
      <c r="HS105" s="128"/>
      <c r="HT105" s="127"/>
      <c r="HU105" s="126"/>
      <c r="HV105" s="126"/>
      <c r="HW105" s="126"/>
      <c r="HX105" s="126"/>
      <c r="HY105" s="126"/>
      <c r="HZ105" s="126"/>
      <c r="IA105" s="128"/>
      <c r="IB105" s="127"/>
      <c r="IC105" s="126"/>
      <c r="ID105" s="126"/>
      <c r="IE105" s="126"/>
      <c r="IF105" s="126"/>
      <c r="IG105" s="126"/>
      <c r="IH105" s="126"/>
      <c r="II105" s="128"/>
    </row>
    <row r="106" spans="1:243" s="63" customFormat="1" ht="33.75" customHeight="1">
      <c r="A106" s="127" t="s">
        <v>115</v>
      </c>
      <c r="B106" s="126"/>
      <c r="C106" s="126"/>
      <c r="D106" s="126"/>
      <c r="E106" s="126"/>
      <c r="F106" s="126"/>
      <c r="G106" s="126"/>
      <c r="H106" s="12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row>
    <row r="107" spans="1:243" s="63" customFormat="1" ht="25.5" customHeight="1">
      <c r="A107" s="122" t="s">
        <v>112</v>
      </c>
      <c r="B107" s="123"/>
      <c r="C107" s="123"/>
      <c r="D107" s="123"/>
      <c r="E107" s="123"/>
      <c r="F107" s="123"/>
      <c r="G107" s="123"/>
      <c r="H107" s="124"/>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row>
    <row r="108" spans="1:243" s="63" customFormat="1" ht="37.5" customHeight="1">
      <c r="A108" s="129" t="s">
        <v>107</v>
      </c>
      <c r="B108" s="130"/>
      <c r="C108" s="130"/>
      <c r="D108" s="130"/>
      <c r="E108" s="130"/>
      <c r="F108" s="130"/>
      <c r="G108" s="130"/>
      <c r="H108" s="131"/>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c r="ID108" s="58"/>
      <c r="IE108" s="58"/>
      <c r="IF108" s="58"/>
      <c r="IG108" s="58"/>
      <c r="IH108" s="58"/>
      <c r="II108" s="58"/>
    </row>
    <row r="109" spans="1:88" s="5" customFormat="1" ht="48" customHeight="1">
      <c r="A109" s="129" t="s">
        <v>116</v>
      </c>
      <c r="B109" s="130"/>
      <c r="C109" s="130"/>
      <c r="D109" s="130"/>
      <c r="E109" s="130"/>
      <c r="F109" s="130"/>
      <c r="G109" s="130"/>
      <c r="H109" s="131"/>
      <c r="I109" s="57"/>
      <c r="J109" s="5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row>
    <row r="110" spans="1:88" s="5" customFormat="1" ht="15" customHeight="1">
      <c r="A110" s="61" t="s">
        <v>108</v>
      </c>
      <c r="B110" s="62"/>
      <c r="C110" s="62"/>
      <c r="D110" s="62"/>
      <c r="E110" s="55"/>
      <c r="F110" s="55"/>
      <c r="G110" s="55"/>
      <c r="H110" s="56"/>
      <c r="I110" s="57"/>
      <c r="J110" s="5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row>
    <row r="111" spans="1:88" s="5" customFormat="1" ht="33.75" customHeight="1">
      <c r="A111" s="132" t="s">
        <v>109</v>
      </c>
      <c r="B111" s="133"/>
      <c r="C111" s="133"/>
      <c r="D111" s="133"/>
      <c r="E111" s="133"/>
      <c r="F111" s="133"/>
      <c r="G111" s="133"/>
      <c r="H111" s="134"/>
      <c r="I111" s="57"/>
      <c r="J111" s="5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row>
    <row r="112" spans="1:88" s="5" customFormat="1" ht="15.75" customHeight="1">
      <c r="A112" s="159" t="s">
        <v>110</v>
      </c>
      <c r="B112" s="160"/>
      <c r="C112" s="160"/>
      <c r="D112" s="160"/>
      <c r="E112" s="160"/>
      <c r="F112" s="160"/>
      <c r="G112" s="160"/>
      <c r="H112" s="161"/>
      <c r="I112" s="57"/>
      <c r="J112" s="5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row>
    <row r="113" spans="1:88" s="5" customFormat="1" ht="32.25" customHeight="1">
      <c r="A113" s="129" t="s">
        <v>111</v>
      </c>
      <c r="B113" s="130"/>
      <c r="C113" s="130"/>
      <c r="D113" s="130"/>
      <c r="E113" s="130"/>
      <c r="F113" s="130"/>
      <c r="G113" s="130"/>
      <c r="H113" s="131"/>
      <c r="I113" s="57"/>
      <c r="J113" s="5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row>
    <row r="114" spans="1:88" s="5" customFormat="1" ht="14.25" customHeight="1">
      <c r="A114" s="159" t="s">
        <v>29</v>
      </c>
      <c r="B114" s="160"/>
      <c r="C114" s="160"/>
      <c r="D114" s="160"/>
      <c r="E114" s="160"/>
      <c r="F114" s="160"/>
      <c r="G114" s="160"/>
      <c r="H114" s="161"/>
      <c r="I114" s="47"/>
      <c r="J114" s="4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row>
    <row r="115" spans="1:10" ht="31.5" customHeight="1" thickBot="1">
      <c r="A115" s="179" t="s">
        <v>122</v>
      </c>
      <c r="B115" s="180"/>
      <c r="C115" s="180"/>
      <c r="D115" s="180"/>
      <c r="E115" s="180"/>
      <c r="F115" s="180"/>
      <c r="G115" s="180"/>
      <c r="H115" s="181"/>
      <c r="I115" s="54"/>
      <c r="J115" s="54"/>
    </row>
    <row r="116" spans="1:10" ht="21" customHeight="1">
      <c r="A116" s="20"/>
      <c r="B116" s="20"/>
      <c r="C116" s="20"/>
      <c r="D116" s="20"/>
      <c r="E116" s="20"/>
      <c r="F116" s="20"/>
      <c r="G116" s="20"/>
      <c r="H116" s="20"/>
      <c r="I116" s="6"/>
      <c r="J116" s="6"/>
    </row>
    <row r="117" spans="1:12" ht="22.5" customHeight="1">
      <c r="A117" s="135"/>
      <c r="B117" s="135"/>
      <c r="C117" s="135"/>
      <c r="D117" s="135"/>
      <c r="E117" s="135"/>
      <c r="F117" s="135"/>
      <c r="G117" s="135"/>
      <c r="H117" s="135"/>
      <c r="I117" s="6"/>
      <c r="J117" s="6"/>
      <c r="K117" s="6"/>
      <c r="L117" s="6"/>
    </row>
    <row r="118" spans="1:12" ht="22.5" customHeight="1">
      <c r="A118" s="6"/>
      <c r="B118" s="6"/>
      <c r="C118" s="7"/>
      <c r="D118" s="7"/>
      <c r="E118" s="8"/>
      <c r="F118" s="8"/>
      <c r="G118" s="8"/>
      <c r="H118" s="6"/>
      <c r="I118" s="6"/>
      <c r="J118" s="6"/>
      <c r="K118" s="6"/>
      <c r="L118" s="6"/>
    </row>
    <row r="119" spans="1:8" ht="22.5" customHeight="1">
      <c r="A119" s="6"/>
      <c r="B119" s="6"/>
      <c r="C119" s="7"/>
      <c r="D119" s="7"/>
      <c r="E119" s="8"/>
      <c r="F119" s="8"/>
      <c r="G119" s="8"/>
      <c r="H119" s="6"/>
    </row>
    <row r="120" ht="33.75" customHeight="1">
      <c r="G120" s="8"/>
    </row>
    <row r="121" ht="24" customHeight="1"/>
    <row r="122" ht="18.75" customHeight="1"/>
  </sheetData>
  <sheetProtection password="CC7E" sheet="1" objects="1" scenarios="1"/>
  <mergeCells count="138">
    <mergeCell ref="A113:H113"/>
    <mergeCell ref="A115:H115"/>
    <mergeCell ref="A76:H76"/>
    <mergeCell ref="A77:H77"/>
    <mergeCell ref="A78:H78"/>
    <mergeCell ref="A79:H79"/>
    <mergeCell ref="A90:H90"/>
    <mergeCell ref="A112:H112"/>
    <mergeCell ref="A104:H104"/>
    <mergeCell ref="A99:H99"/>
    <mergeCell ref="I7:J7"/>
    <mergeCell ref="K7:L7"/>
    <mergeCell ref="A103:H103"/>
    <mergeCell ref="I104:L104"/>
    <mergeCell ref="A98:H98"/>
    <mergeCell ref="A92:H92"/>
    <mergeCell ref="A96:H96"/>
    <mergeCell ref="A85:H85"/>
    <mergeCell ref="A86:H86"/>
    <mergeCell ref="A114:H114"/>
    <mergeCell ref="A80:H80"/>
    <mergeCell ref="A102:H102"/>
    <mergeCell ref="A87:H87"/>
    <mergeCell ref="A91:H91"/>
    <mergeCell ref="A89:H89"/>
    <mergeCell ref="A88:H88"/>
    <mergeCell ref="A83:H83"/>
    <mergeCell ref="A101:H101"/>
    <mergeCell ref="A84:H84"/>
    <mergeCell ref="A1:H1"/>
    <mergeCell ref="B5:H5"/>
    <mergeCell ref="B4:H4"/>
    <mergeCell ref="B3:H3"/>
    <mergeCell ref="B2:H2"/>
    <mergeCell ref="G7:G8"/>
    <mergeCell ref="BP80:BW80"/>
    <mergeCell ref="A81:H81"/>
    <mergeCell ref="M80:S80"/>
    <mergeCell ref="T80:AA80"/>
    <mergeCell ref="A7:A8"/>
    <mergeCell ref="E7:E8"/>
    <mergeCell ref="F7:F8"/>
    <mergeCell ref="B7:C7"/>
    <mergeCell ref="D7:D8"/>
    <mergeCell ref="BX80:CE80"/>
    <mergeCell ref="CF80:CM80"/>
    <mergeCell ref="A82:H82"/>
    <mergeCell ref="CN80:CU80"/>
    <mergeCell ref="CV80:DC80"/>
    <mergeCell ref="A6:H6"/>
    <mergeCell ref="AJ80:AQ80"/>
    <mergeCell ref="AR80:AY80"/>
    <mergeCell ref="AZ80:BG80"/>
    <mergeCell ref="BH80:BO80"/>
    <mergeCell ref="FH80:FO80"/>
    <mergeCell ref="FP80:FW80"/>
    <mergeCell ref="FX80:GE80"/>
    <mergeCell ref="GF80:GM80"/>
    <mergeCell ref="AB80:AI80"/>
    <mergeCell ref="DL80:DS80"/>
    <mergeCell ref="DT80:EA80"/>
    <mergeCell ref="EB80:EI80"/>
    <mergeCell ref="EJ80:EQ80"/>
    <mergeCell ref="ER80:EY80"/>
    <mergeCell ref="A117:H117"/>
    <mergeCell ref="A100:H100"/>
    <mergeCell ref="IB80:II80"/>
    <mergeCell ref="GN80:GU80"/>
    <mergeCell ref="GV80:HC80"/>
    <mergeCell ref="HD80:HK80"/>
    <mergeCell ref="DD80:DK80"/>
    <mergeCell ref="HL80:HS80"/>
    <mergeCell ref="HT80:IA80"/>
    <mergeCell ref="EZ80:FG80"/>
    <mergeCell ref="M104:S104"/>
    <mergeCell ref="T104:AA104"/>
    <mergeCell ref="AB104:AI104"/>
    <mergeCell ref="AJ104:AQ104"/>
    <mergeCell ref="AR104:AY104"/>
    <mergeCell ref="AZ104:BG104"/>
    <mergeCell ref="BH104:BO104"/>
    <mergeCell ref="BP104:BW104"/>
    <mergeCell ref="BX104:CE104"/>
    <mergeCell ref="CF104:CM104"/>
    <mergeCell ref="CN104:CU104"/>
    <mergeCell ref="DD104:DK104"/>
    <mergeCell ref="DL104:DS104"/>
    <mergeCell ref="DT104:EA104"/>
    <mergeCell ref="EB104:EI104"/>
    <mergeCell ref="HT104:IA104"/>
    <mergeCell ref="EJ104:EQ104"/>
    <mergeCell ref="ER104:EY104"/>
    <mergeCell ref="EZ104:FG104"/>
    <mergeCell ref="FH104:FO104"/>
    <mergeCell ref="FX104:GE104"/>
    <mergeCell ref="EZ105:FG105"/>
    <mergeCell ref="M105:S105"/>
    <mergeCell ref="T105:AA105"/>
    <mergeCell ref="AB105:AI105"/>
    <mergeCell ref="CV105:DC105"/>
    <mergeCell ref="DD105:DK105"/>
    <mergeCell ref="DL105:DS105"/>
    <mergeCell ref="DT105:EA105"/>
    <mergeCell ref="CN105:CU105"/>
    <mergeCell ref="EJ105:EQ105"/>
    <mergeCell ref="IB104:II104"/>
    <mergeCell ref="GF104:GM104"/>
    <mergeCell ref="GN104:GU104"/>
    <mergeCell ref="GV104:HC104"/>
    <mergeCell ref="HD104:HK104"/>
    <mergeCell ref="HL104:HS104"/>
    <mergeCell ref="IB105:II105"/>
    <mergeCell ref="FX105:GE105"/>
    <mergeCell ref="GF105:GM105"/>
    <mergeCell ref="GN105:GU105"/>
    <mergeCell ref="GV105:HC105"/>
    <mergeCell ref="HD105:HK105"/>
    <mergeCell ref="HT105:IA105"/>
    <mergeCell ref="HL105:HS105"/>
    <mergeCell ref="A106:H106"/>
    <mergeCell ref="A109:H109"/>
    <mergeCell ref="A111:H111"/>
    <mergeCell ref="EB105:EI105"/>
    <mergeCell ref="AJ105:AQ105"/>
    <mergeCell ref="AR105:AY105"/>
    <mergeCell ref="AZ105:BG105"/>
    <mergeCell ref="A105:H105"/>
    <mergeCell ref="A108:H108"/>
    <mergeCell ref="I105:L105"/>
    <mergeCell ref="BH105:BO105"/>
    <mergeCell ref="ER105:EY105"/>
    <mergeCell ref="FH105:FO105"/>
    <mergeCell ref="FP105:FW105"/>
    <mergeCell ref="FP104:FW104"/>
    <mergeCell ref="CF105:CM105"/>
    <mergeCell ref="BP105:BW105"/>
    <mergeCell ref="BX105:CE105"/>
    <mergeCell ref="CV104:DC104"/>
  </mergeCells>
  <printOptions horizontalCentered="1" verticalCentered="1"/>
  <pageMargins left="0.229166666666667" right="0.25" top="0.02875" bottom="0.567708333333333" header="0.3" footer="0.3"/>
  <pageSetup fitToHeight="1" fitToWidth="1" orientation="portrait" scale="28" r:id="rId2"/>
  <headerFooter>
    <oddFooter>&amp;CCumulative Zika suspected and confirmed cases reported by countries and territories in the Americas, 2015-2017. PAHO/WHO</oddFooter>
  </headerFooter>
  <rowBreaks count="1" manualBreakCount="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2017-07-06T19:41:45Z</cp:lastPrinted>
  <dcterms:created xsi:type="dcterms:W3CDTF">2006-07-28T15:16:25Z</dcterms:created>
  <dcterms:modified xsi:type="dcterms:W3CDTF">2017-07-06T19:43:41Z</dcterms:modified>
  <cp:category/>
  <cp:version/>
  <cp:contentType/>
  <cp:contentStatus/>
</cp:coreProperties>
</file>