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915" windowWidth="5340" windowHeight="7470" activeTab="0"/>
  </bookViews>
  <sheets>
    <sheet name="2015 ENG" sheetId="1" r:id="rId1"/>
  </sheets>
  <definedNames>
    <definedName name="_xlnm.Print_Area" localSheetId="0">'2015 ENG'!$A$1:$H$117</definedName>
  </definedNames>
  <calcPr fullCalcOnLoad="1"/>
</workbook>
</file>

<file path=xl/sharedStrings.xml><?xml version="1.0" encoding="utf-8"?>
<sst xmlns="http://schemas.openxmlformats.org/spreadsheetml/2006/main" count="130" uniqueCount="124">
  <si>
    <t xml:space="preserve"> </t>
  </si>
  <si>
    <t>TOTAL</t>
  </si>
  <si>
    <t xml:space="preserve">                                            </t>
  </si>
  <si>
    <t xml:space="preserve">Subtotal </t>
  </si>
  <si>
    <t>Guyana</t>
  </si>
  <si>
    <t>Non-Latin Caribbean</t>
  </si>
  <si>
    <t>Cayman Islands</t>
  </si>
  <si>
    <t>Dominica</t>
  </si>
  <si>
    <t>Saint Lucia</t>
  </si>
  <si>
    <t xml:space="preserve">Country/Territory </t>
  </si>
  <si>
    <t>Saint Kitts and Nevis</t>
  </si>
  <si>
    <t>Saint Vincent and the Grenadines</t>
  </si>
  <si>
    <t>Antigua and Barbuda</t>
  </si>
  <si>
    <t>Trinidad and Tobago</t>
  </si>
  <si>
    <t>Confirmed</t>
  </si>
  <si>
    <t xml:space="preserve">Suspected </t>
  </si>
  <si>
    <t>Chile</t>
  </si>
  <si>
    <t xml:space="preserve">Bermuda </t>
  </si>
  <si>
    <t xml:space="preserve">Imported cases </t>
  </si>
  <si>
    <t>Turks and Caicos Islands</t>
  </si>
  <si>
    <t xml:space="preserve">Montserrat </t>
  </si>
  <si>
    <t>Honduras</t>
  </si>
  <si>
    <t>Costa Rica</t>
  </si>
  <si>
    <t>Suriname</t>
  </si>
  <si>
    <t>Nicaragua</t>
  </si>
  <si>
    <t>Uruguay</t>
  </si>
  <si>
    <t>Latin Caribbean</t>
  </si>
  <si>
    <t>Population</t>
  </si>
  <si>
    <t>Andean Area</t>
  </si>
  <si>
    <t>Virgin Islands (UK)</t>
  </si>
  <si>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</si>
  <si>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</si>
  <si>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</si>
  <si>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</si>
  <si>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</si>
  <si>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</si>
  <si>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</si>
  <si>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</si>
  <si>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</si>
  <si>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</si>
  <si>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</si>
  <si>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</si>
  <si>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</si>
  <si>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</si>
  <si>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</si>
  <si>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</si>
  <si>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</si>
  <si>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</si>
  <si>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</si>
  <si>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</si>
  <si>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</si>
  <si>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</si>
  <si>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</si>
  <si>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</si>
  <si>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</si>
  <si>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</si>
  <si>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</si>
  <si>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</si>
  <si>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</si>
  <si>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r>
      <t>Mexico</t>
    </r>
    <r>
      <rPr>
        <b/>
        <vertAlign val="superscript"/>
        <sz val="10"/>
        <rFont val="Segoe UI"/>
        <family val="2"/>
      </rPr>
      <t>2</t>
    </r>
  </si>
  <si>
    <r>
      <t xml:space="preserve">2 </t>
    </r>
    <r>
      <rPr>
        <sz val="10"/>
        <rFont val="Segoe UI"/>
        <family val="2"/>
      </rPr>
      <t>http://www.gob.mx/salud/prensa/050-primer-caso-de-microcefalia-asociado-con-zika</t>
    </r>
  </si>
  <si>
    <r>
      <t>Belize</t>
    </r>
    <r>
      <rPr>
        <b/>
        <vertAlign val="superscript"/>
        <sz val="10"/>
        <rFont val="Segoe UI"/>
        <family val="2"/>
      </rPr>
      <t>3</t>
    </r>
  </si>
  <si>
    <r>
      <t>El Salvador</t>
    </r>
    <r>
      <rPr>
        <b/>
        <vertAlign val="superscript"/>
        <sz val="10"/>
        <rFont val="Segoe UI"/>
        <family val="2"/>
      </rPr>
      <t>4</t>
    </r>
  </si>
  <si>
    <r>
      <t>Guatemala</t>
    </r>
    <r>
      <rPr>
        <b/>
        <vertAlign val="superscript"/>
        <sz val="10"/>
        <rFont val="Segoe UI"/>
        <family val="2"/>
      </rPr>
      <t>5</t>
    </r>
  </si>
  <si>
    <r>
      <t>Panama</t>
    </r>
    <r>
      <rPr>
        <b/>
        <vertAlign val="superscript"/>
        <sz val="10"/>
        <rFont val="Segoe UI"/>
        <family val="2"/>
      </rPr>
      <t>6</t>
    </r>
  </si>
  <si>
    <r>
      <t>Dominican Republic</t>
    </r>
    <r>
      <rPr>
        <b/>
        <vertAlign val="superscript"/>
        <sz val="10"/>
        <rFont val="Segoe UI"/>
        <family val="2"/>
      </rPr>
      <t>7</t>
    </r>
  </si>
  <si>
    <r>
      <t>Saint Barthelemy</t>
    </r>
    <r>
      <rPr>
        <b/>
        <vertAlign val="superscript"/>
        <sz val="10"/>
        <rFont val="Segoe UI"/>
        <family val="2"/>
      </rPr>
      <t>8</t>
    </r>
  </si>
  <si>
    <t>Central American Isthmus</t>
  </si>
  <si>
    <r>
      <rPr>
        <vertAlign val="superscript"/>
        <sz val="10"/>
        <rFont val="Segoe UI"/>
        <family val="2"/>
      </rPr>
      <t xml:space="preserve">7 </t>
    </r>
    <r>
      <rPr>
        <sz val="10"/>
        <rFont val="Segoe UI"/>
        <family val="2"/>
      </rPr>
      <t>As of 19 May 2017, the Dominican Republic Ministry of Public Health reported 39 additional confirmed cases of congenital syndrome associated with Zika virus infection, resulting in a cumulative total of 93 cases. The majority of these additional cases were detected during epidemiological week (EW) 48 of 2016. http://digepisalud.gob.do/docs/Boletines%20epidemiol%C3%B3gicos/Boletines%20semanales/2017/Bolet%C3%ADn%20Semanal%2017-2017.pdf</t>
    </r>
  </si>
  <si>
    <r>
      <rPr>
        <vertAlign val="superscript"/>
        <sz val="10"/>
        <rFont val="Segoe UI"/>
        <family val="2"/>
      </rPr>
      <t xml:space="preserve">5 </t>
    </r>
    <r>
      <rPr>
        <sz val="10"/>
        <rFont val="Segoe UI"/>
        <family val="2"/>
      </rPr>
      <t xml:space="preserve"> In the previous Zika update from the Guatemala Ministry of Public Health on 20 March 2017, a total of 59 cases of confirmed congenital syndrome associated with Zika virus infection were notified to PAHO / WHO (EW 32 of 2015 to EW 9 of 2017). On 25 May 2017, the Guatemala Ministry of Public Health notified 140 cases of confirmed congenital syndrome associated with Zika virus infection to PAHO/WHO (EW 32 of 2015 to EW 19 of 2017), of which 59 cases were newly reported cases between EW 14 and EW 18 of 2017. </t>
    </r>
  </si>
  <si>
    <r>
      <t>French Guiana</t>
    </r>
    <r>
      <rPr>
        <b/>
        <vertAlign val="superscript"/>
        <sz val="10"/>
        <rFont val="Segoe UI"/>
        <family val="2"/>
      </rPr>
      <t>8,9</t>
    </r>
  </si>
  <si>
    <r>
      <t>Guadeloupe</t>
    </r>
    <r>
      <rPr>
        <b/>
        <vertAlign val="superscript"/>
        <sz val="10"/>
        <rFont val="Segoe UI"/>
        <family val="2"/>
      </rPr>
      <t>8,10</t>
    </r>
  </si>
  <si>
    <r>
      <t>Martinique</t>
    </r>
    <r>
      <rPr>
        <b/>
        <vertAlign val="superscript"/>
        <sz val="10"/>
        <rFont val="Segoe UI"/>
        <family val="2"/>
      </rPr>
      <t>8,11</t>
    </r>
  </si>
  <si>
    <r>
      <t>Saint Martin</t>
    </r>
    <r>
      <rPr>
        <b/>
        <vertAlign val="superscript"/>
        <sz val="10"/>
        <rFont val="Segoe UI"/>
        <family val="2"/>
      </rPr>
      <t>8,12</t>
    </r>
  </si>
  <si>
    <r>
      <t>Haiti</t>
    </r>
    <r>
      <rPr>
        <b/>
        <vertAlign val="superscript"/>
        <sz val="10"/>
        <rFont val="Segoe UI"/>
        <family val="2"/>
      </rPr>
      <t>13</t>
    </r>
  </si>
  <si>
    <r>
      <t>Puerto Rico</t>
    </r>
    <r>
      <rPr>
        <b/>
        <vertAlign val="superscript"/>
        <sz val="10"/>
        <rFont val="Segoe UI"/>
        <family val="2"/>
      </rPr>
      <t>14</t>
    </r>
  </si>
  <si>
    <r>
      <t>Bolivia (Plurinational State of)</t>
    </r>
    <r>
      <rPr>
        <b/>
        <vertAlign val="superscript"/>
        <sz val="10"/>
        <rFont val="Segoe UI"/>
        <family val="2"/>
      </rPr>
      <t>15</t>
    </r>
  </si>
  <si>
    <r>
      <t>Colombia</t>
    </r>
    <r>
      <rPr>
        <b/>
        <vertAlign val="superscript"/>
        <sz val="10"/>
        <rFont val="Segoe UI"/>
        <family val="2"/>
      </rPr>
      <t>16</t>
    </r>
  </si>
  <si>
    <r>
      <t>Ecuador</t>
    </r>
    <r>
      <rPr>
        <b/>
        <vertAlign val="superscript"/>
        <sz val="10"/>
        <rFont val="Segoe UI"/>
        <family val="2"/>
      </rPr>
      <t>17</t>
    </r>
  </si>
  <si>
    <r>
      <t>Peru</t>
    </r>
    <r>
      <rPr>
        <b/>
        <vertAlign val="superscript"/>
        <sz val="10"/>
        <rFont val="Segoe UI"/>
        <family val="2"/>
      </rPr>
      <t>18</t>
    </r>
  </si>
  <si>
    <r>
      <t>Venezuela (Bolivarian Republic of)</t>
    </r>
    <r>
      <rPr>
        <b/>
        <vertAlign val="superscript"/>
        <sz val="10"/>
        <rFont val="Segoe UI"/>
        <family val="2"/>
      </rPr>
      <t>19</t>
    </r>
  </si>
  <si>
    <r>
      <t>Brazil</t>
    </r>
    <r>
      <rPr>
        <b/>
        <vertAlign val="superscript"/>
        <sz val="10"/>
        <rFont val="Segoe UI"/>
        <family val="2"/>
      </rPr>
      <t>20</t>
    </r>
  </si>
  <si>
    <r>
      <t>Argentina</t>
    </r>
    <r>
      <rPr>
        <b/>
        <vertAlign val="superscript"/>
        <sz val="10"/>
        <rFont val="Segoe UI"/>
        <family val="2"/>
      </rPr>
      <t>21</t>
    </r>
  </si>
  <si>
    <r>
      <t>Paraguay</t>
    </r>
    <r>
      <rPr>
        <b/>
        <vertAlign val="superscript"/>
        <sz val="10"/>
        <rFont val="Segoe UI"/>
        <family val="2"/>
      </rPr>
      <t>22</t>
    </r>
  </si>
  <si>
    <r>
      <t>Aruba</t>
    </r>
    <r>
      <rPr>
        <b/>
        <vertAlign val="superscript"/>
        <sz val="10"/>
        <rFont val="Segoe UI"/>
        <family val="2"/>
      </rPr>
      <t>23</t>
    </r>
  </si>
  <si>
    <r>
      <t xml:space="preserve">13 </t>
    </r>
    <r>
      <rPr>
        <sz val="10"/>
        <rFont val="Segoe UI"/>
        <family val="2"/>
      </rPr>
      <t>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a total of 3,017 suspected cases and 19 confirmed cases of Zika were reported between 12 October 2015 and 10 September 2016.</t>
    </r>
  </si>
  <si>
    <r>
      <t xml:space="preserve">16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</si>
  <si>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 xml:space="preserve">17 </t>
    </r>
    <r>
      <rPr>
        <sz val="10"/>
        <rFont val="Segoe UI"/>
        <family val="2"/>
      </rPr>
      <t>On 2 June 2017, the Ecuador Ministry of Health notified PAHO/WHO of 3,842 suspected cases and 1,694 confirmed cases distributed between epidemiological week (EW) 52 of 2015 and 21 of 2017, of which 1,147 suspected cases and 814 confirmed cases correspond to new cases notified between EW 1 and 21 of 2017. On 10 April the Ecuador Ministry of Health notified the first two confirmed cases of congenital syndrome associated with Zika virus corresponding to EW 52 of 2016 and EW 4 of 2017.</t>
    </r>
  </si>
  <si>
    <r>
      <rPr>
        <vertAlign val="superscript"/>
        <sz val="10"/>
        <rFont val="Segoe UI"/>
        <family val="2"/>
      </rPr>
      <t>19</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</si>
  <si>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8</t>
    </r>
    <r>
      <rPr>
        <sz val="10"/>
        <rFont val="Segoe UI"/>
        <family val="2"/>
      </rPr>
      <t xml:space="preserve"> The reported number of suspected cases of Zika are estimates. According to Santé publique France, the estimated number of suspected cases is the sum of the number of visits recorded by the Decentralized Centers of Prevention and Care (CDPS) and the estimated number of people who consulted a general practitioner for this purpose. The estimate is based on data collected by the sentinel physician network.</t>
    </r>
  </si>
  <si>
    <r>
      <rPr>
        <vertAlign val="superscript"/>
        <sz val="10"/>
        <rFont val="Segoe UI"/>
        <family val="2"/>
      </rPr>
      <t>9</t>
    </r>
    <r>
      <rPr>
        <sz val="10"/>
        <rFont val="Segoe UI"/>
        <family val="2"/>
      </rPr>
      <t xml:space="preserve"> In addition to the one reported case of congenital syndrome, on 9 June 2017, Santé publique France reported 18 fetuses with cerebral malformations of mothers infected with Zika. </t>
    </r>
  </si>
  <si>
    <r>
      <rPr>
        <vertAlign val="superscript"/>
        <sz val="10"/>
        <rFont val="Segoe UI"/>
        <family val="2"/>
      </rPr>
      <t>10</t>
    </r>
    <r>
      <rPr>
        <sz val="10"/>
        <rFont val="Segoe UI"/>
        <family val="2"/>
      </rPr>
      <t xml:space="preserve"> In addition to the 5 reported cases of congenital syndrome, on 8 June 2017, Santé publique France reported 16 fetuses with cerebral malformations of mothers infected with Zika.</t>
    </r>
  </si>
  <si>
    <r>
      <rPr>
        <vertAlign val="superscript"/>
        <sz val="10"/>
        <rFont val="Segoe UI"/>
        <family val="2"/>
      </rPr>
      <t>11</t>
    </r>
    <r>
      <rPr>
        <sz val="10"/>
        <rFont val="Segoe UI"/>
        <family val="2"/>
      </rPr>
      <t xml:space="preserve"> In addition to the 7 reported cases of congenital syndrome, on 8 June 2017, Santé publique France reported 22 fetuses with cerebral malformations of mothers infected with Zika.</t>
    </r>
  </si>
  <si>
    <r>
      <rPr>
        <vertAlign val="superscript"/>
        <sz val="10"/>
        <rFont val="Segoe UI"/>
        <family val="2"/>
      </rPr>
      <t>12</t>
    </r>
    <r>
      <rPr>
        <sz val="10"/>
        <rFont val="Segoe UI"/>
        <family val="2"/>
      </rPr>
      <t xml:space="preserve"> The case reported by Santé publique France corresponds to a fetus with cerebral malformation of mothers infected with Zika.</t>
    </r>
  </si>
  <si>
    <r>
      <rPr>
        <vertAlign val="superscript"/>
        <sz val="10"/>
        <rFont val="Segoe UI"/>
        <family val="2"/>
      </rPr>
      <t xml:space="preserve">20 </t>
    </r>
    <r>
      <rPr>
        <sz val="10"/>
        <rFont val="Segoe UI"/>
        <family val="2"/>
      </rPr>
      <t>Brazil Ministry of Health case definition for confirmed cases of congenital syndrome associated with Zika virus infection includes confirmed and probable cases per PAHO's case definition. As of EW 22 of 2017, 928 cases were confirmed for Zika virus by laboratory criteria.                                                                                                                                              
As of 11 November, suspected Zika cases were adjusted by the Brazil Ministry of Public Health after retrospective review.</t>
    </r>
  </si>
  <si>
    <r>
      <t>Bahamas</t>
    </r>
    <r>
      <rPr>
        <b/>
        <vertAlign val="superscript"/>
        <sz val="10"/>
        <rFont val="Segoe UI"/>
        <family val="2"/>
      </rPr>
      <t>24</t>
    </r>
  </si>
  <si>
    <r>
      <t>Barbados</t>
    </r>
    <r>
      <rPr>
        <b/>
        <vertAlign val="superscript"/>
        <sz val="10"/>
        <rFont val="Segoe UI"/>
        <family val="2"/>
      </rPr>
      <t>25</t>
    </r>
  </si>
  <si>
    <r>
      <t>Bonaire, St Eustatius and Saba</t>
    </r>
    <r>
      <rPr>
        <b/>
        <vertAlign val="superscript"/>
        <sz val="10"/>
        <rFont val="Segoe UI"/>
        <family val="2"/>
      </rPr>
      <t>26</t>
    </r>
  </si>
  <si>
    <r>
      <rPr>
        <vertAlign val="superscript"/>
        <sz val="10"/>
        <rFont val="Segoe UI"/>
        <family val="2"/>
      </rPr>
      <t>25</t>
    </r>
    <r>
      <rPr>
        <sz val="10"/>
        <rFont val="Segoe UI"/>
        <family val="2"/>
      </rPr>
      <t xml:space="preserve"> In the previous Zika update from the Barbados Ministry of Health on 16 December 2016, a total of 699 suspected and 46 confirmed cases were notified to PAHO / WHO (EW 1 of 2016 to EW 49 of 2016). On 27 April 2017, the Barbados Ministry of Health notified 705 suspected and 150 confirmed cases of Zika to PAHO/WHO occurred between EW 1 of 2016 to EW 13 of 2017. Of the 150 confirmed cases, 3 happened in 2015, 144 in 2016 and 3 in 2017. </t>
    </r>
  </si>
  <si>
    <r>
      <rPr>
        <vertAlign val="superscript"/>
        <sz val="10"/>
        <rFont val="Segoe UI"/>
        <family val="2"/>
      </rPr>
      <t>24</t>
    </r>
    <r>
      <rPr>
        <sz val="10"/>
        <rFont val="Segoe UI"/>
        <family val="2"/>
      </rPr>
      <t xml:space="preserve"> The 440 suspected cases and 25 confirmed cases reported by  the Bahamas Ministry of Health on 19 June 2017, occurred between EW 1 of 2016 and EW 52 of 2016.</t>
    </r>
  </si>
  <si>
    <r>
      <rPr>
        <vertAlign val="superscript"/>
        <sz val="10"/>
        <rFont val="Segoe UI"/>
        <family val="2"/>
      </rPr>
      <t>15</t>
    </r>
    <r>
      <rPr>
        <sz val="10"/>
        <rFont val="Segoe UI"/>
        <family val="2"/>
      </rPr>
      <t xml:space="preserve"> As of 19 May 2017, the number of confirmed and suspected cases increased based on the update by the Bolivia Ministry of Health. http://snis.minsalud.gob.bo/37-noticias-snis-ve/noticias-principales/63-boletin-vigilancia-epidemiologica</t>
    </r>
  </si>
  <si>
    <r>
      <rPr>
        <vertAlign val="superscript"/>
        <sz val="10"/>
        <rFont val="Segoe UI"/>
        <family val="2"/>
      </rPr>
      <t xml:space="preserve">23 </t>
    </r>
    <r>
      <rPr>
        <sz val="10"/>
        <rFont val="Segoe UI"/>
        <family val="2"/>
      </rPr>
      <t>In the previous Zika update from the Netherlands Ministry of Health, Welfare and Sport on 26 April 2017, a total of 1,208 suspected and 468 confirmed cases were notified to PAHO / WHO (EW 1 of 2016 to EW 14 of 2017). On 21 June 2017, the Netherlands Ministry of Health, Welfare and Sport notified 649 confirmed cases, the additional 181 confirmed cases were reported between EW 1 and 22 of 2017</t>
    </r>
  </si>
  <si>
    <r>
      <rPr>
        <vertAlign val="superscript"/>
        <sz val="10"/>
        <rFont val="Segoe UI"/>
        <family val="2"/>
      </rPr>
      <t>26</t>
    </r>
    <r>
      <rPr>
        <sz val="10"/>
        <rFont val="Segoe UI"/>
        <family val="2"/>
      </rPr>
      <t xml:space="preserve"> In the previous Zika update from the Netherlands Ministry of Health, Welfare and Sport on 26 April 2017, a total of 235 suspected and 381 confirmed cases were notified to PAHO / WHO (EW 1 of 2016 to EW 16 of 2017). On 21 June 2017, the Netherlands Ministry of Health, Welfare and Sport notified 95 confirmed cases between EW 1 and 22 of 2017. The data provided herein is the sum of confirmed cases reported for Bonaire (352), Sint Eustatius (61) and Saba (24).</t>
    </r>
  </si>
  <si>
    <r>
      <rPr>
        <vertAlign val="superscript"/>
        <sz val="10"/>
        <rFont val="Segoe UI"/>
        <family val="2"/>
      </rPr>
      <t>14</t>
    </r>
    <r>
      <rPr>
        <sz val="10"/>
        <rFont val="Segoe UI"/>
        <family val="2"/>
      </rPr>
      <t xml:space="preserve"> On 23 June 2017, the number of confirmed cases were changed from 40,374 to 40,357 based on the modification by the Puerto Rico Department of Health</t>
    </r>
  </si>
  <si>
    <r>
      <rPr>
        <vertAlign val="superscript"/>
        <sz val="10"/>
        <rFont val="Segoe UI"/>
        <family val="2"/>
      </rPr>
      <t>4</t>
    </r>
    <r>
      <rPr>
        <sz val="10"/>
        <rFont val="Segoe UI"/>
        <family val="2"/>
      </rPr>
      <t xml:space="preserve"> After retrospective review, laboratory-confirmed cases was adjusted by the El Salvador IHR National Focal Point as of 25 August 2016.
As of 30 June 2017, the number of suspected cases decreased based on the modification by the El Salvador Ministry of Health</t>
    </r>
  </si>
  <si>
    <r>
      <rPr>
        <vertAlign val="superscript"/>
        <sz val="10"/>
        <rFont val="Segoe UI"/>
        <family val="2"/>
      </rPr>
      <t xml:space="preserve">21 </t>
    </r>
    <r>
      <rPr>
        <sz val="10"/>
        <rFont val="Segoe UI"/>
        <family val="2"/>
      </rPr>
      <t xml:space="preserve">On 3 July 2017, the Argentina Ministry of Health reported 121 confirmed cases of Zika (until EW 26 of 2017) (five less than the previous update). The decrease in the number of confirmed cases from the report on 26 June 2017 to this report is due to retrospective adjustment of data by the Argentina Ministry of Health. According to the Argentina Ministry of Health, suspected cases are cases that could not be excluded by laboratory-based Zika diagnosis in areas with confirmed viral circulation as part of the nonspecific acute febrile syndrome surveillance and the integrated diagnosis of arboviruses.
</t>
    </r>
  </si>
  <si>
    <r>
      <rPr>
        <vertAlign val="superscript"/>
        <sz val="10"/>
        <rFont val="Segoe UI"/>
        <family val="2"/>
      </rPr>
      <t>6</t>
    </r>
    <r>
      <rPr>
        <sz val="10"/>
        <rFont val="Segoe UI"/>
        <family val="2"/>
      </rPr>
      <t xml:space="preserve"> Note the total confirmed cumulative cases published on 29 June and 6 July 2017 had included 42 imported confirmed cases reported by the Panama Ministry of Health. Those imported cases are no longer included in the current cumulative total.   </t>
    </r>
  </si>
  <si>
    <r>
      <t>Curacao</t>
    </r>
    <r>
      <rPr>
        <b/>
        <vertAlign val="superscript"/>
        <sz val="10"/>
        <rFont val="Segoe UI"/>
        <family val="2"/>
      </rPr>
      <t>27</t>
    </r>
  </si>
  <si>
    <r>
      <t>Grenada</t>
    </r>
    <r>
      <rPr>
        <b/>
        <vertAlign val="superscript"/>
        <sz val="10"/>
        <rFont val="Segoe UI"/>
        <family val="2"/>
      </rPr>
      <t>28</t>
    </r>
  </si>
  <si>
    <r>
      <t>Jamaica</t>
    </r>
    <r>
      <rPr>
        <b/>
        <vertAlign val="superscript"/>
        <sz val="10"/>
        <rFont val="Segoe UI"/>
        <family val="2"/>
      </rPr>
      <t>29</t>
    </r>
  </si>
  <si>
    <r>
      <t>Sint Maarten (Dutch part)</t>
    </r>
    <r>
      <rPr>
        <b/>
        <vertAlign val="superscript"/>
        <sz val="10"/>
        <rFont val="Segoe UI"/>
        <family val="2"/>
      </rPr>
      <t>30</t>
    </r>
  </si>
  <si>
    <r>
      <t>Virgin Islands (US)</t>
    </r>
    <r>
      <rPr>
        <b/>
        <vertAlign val="superscript"/>
        <sz val="10"/>
        <rFont val="Segoe UI"/>
        <family val="2"/>
      </rPr>
      <t>31</t>
    </r>
  </si>
  <si>
    <r>
      <rPr>
        <vertAlign val="superscript"/>
        <sz val="10"/>
        <rFont val="Segoe UI"/>
        <family val="2"/>
      </rPr>
      <t xml:space="preserve">28 </t>
    </r>
    <r>
      <rPr>
        <sz val="10"/>
        <rFont val="Segoe UI"/>
        <family val="2"/>
      </rPr>
      <t>After retrospective review, suspected cases were adjusted by the Grenada Ministry of Health as of 13 October 2016</t>
    </r>
  </si>
  <si>
    <r>
      <t xml:space="preserve">29 </t>
    </r>
    <r>
      <rPr>
        <sz val="10"/>
        <rFont val="Segoe UI"/>
        <family val="2"/>
      </rPr>
      <t>In the previous Zika update from the Jamaica Ministry of Health (MoH) on 9 April 2017, a total of 7,655 suspected and 203 confirmed cases were notified to PAHO / WHO (EW 16 of 2015 to EW 10 of 2017). On 29 May 2017, the Jamaica MoH notified 7,650 suspected and 203 confirmed cases of Zika to PAHO/WHO (EW 16 of 2015 to EW 20 of 2017).</t>
    </r>
  </si>
  <si>
    <r>
      <rPr>
        <vertAlign val="superscript"/>
        <sz val="10"/>
        <rFont val="Segoe UI"/>
        <family val="2"/>
      </rPr>
      <t xml:space="preserve">30 </t>
    </r>
    <r>
      <rPr>
        <sz val="10"/>
        <rFont val="Segoe UI"/>
        <family val="2"/>
      </rPr>
      <t>Per information shared by the Netherlands IHR NFP to PAHO/WHO, the confirmed Zika cases was adjusted for Sint Maarten.</t>
    </r>
  </si>
  <si>
    <r>
      <rPr>
        <vertAlign val="superscript"/>
        <sz val="10"/>
        <rFont val="Segoe UI"/>
        <family val="2"/>
      </rPr>
      <t xml:space="preserve">31 </t>
    </r>
    <r>
      <rPr>
        <sz val="10"/>
        <rFont val="Segoe UI"/>
        <family val="2"/>
      </rPr>
      <t>On 6 June 2017, the U.S. Virgin Islands Department of Health reported 1,115 suspected and 1,017 confirmed cases of Zika (until EW 23 of 2017). The decrease in the number of confirmed case from the report on 16 May 2017 to this report is due to retrospective adjustment of data by the U.S. Virgin Islands Department of Health</t>
    </r>
  </si>
  <si>
    <r>
      <t xml:space="preserve">27 </t>
    </r>
    <r>
      <rPr>
        <sz val="10"/>
        <rFont val="Segoe UI"/>
        <family val="2"/>
      </rPr>
      <t>In the previous Zika update from the Netherlands Ministry of Health, Welfare and Sport on 26 April 2017, a total of 2,589 suspected and 1,259 confirmed cases were notified to PAHO / WHO (EW 1 of 2016 to EW 47 of 2016). On 10 July 2017, the Netherlands Ministry of Health, Welfare and Sport notified 4,476 suspected and 2,049 confirmed cases distributed between EW 1 of 2016 and 22 of 2017.</t>
    </r>
  </si>
  <si>
    <t xml:space="preserve">    Data as of 20 July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</si>
  <si>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20 July 2017. Washington, D.C.: PAHO/WHO; 2017; </t>
    </r>
    <r>
      <rPr>
        <b/>
        <sz val="10"/>
        <rFont val="Segoe UI"/>
        <family val="2"/>
      </rPr>
      <t>Pan American Health Organization • www.paho.org • © PAHO/WHO, 2017</t>
    </r>
  </si>
  <si>
    <r>
      <t>1</t>
    </r>
    <r>
      <rPr>
        <sz val="10"/>
        <rFont val="Segoe UI"/>
        <family val="2"/>
      </rPr>
      <t xml:space="preserve"> Confirmed cases in the United States of America include one laboratory acquired case. On 11 July 2017, 8 pregnancy losses with birth defects were reported.  Available at: http://www.cdc.gov/zika/geo/united-states.html</t>
    </r>
  </si>
  <si>
    <r>
      <rPr>
        <vertAlign val="superscript"/>
        <sz val="10"/>
        <rFont val="Segoe UI"/>
        <family val="2"/>
      </rPr>
      <t>3</t>
    </r>
    <r>
      <rPr>
        <sz val="10"/>
        <rFont val="Segoe UI"/>
        <family val="2"/>
      </rPr>
      <t xml:space="preserve"> In the previous Zika update from the Belize Ministry of Health on 8 May 2017, a total of 1,294 suspected and 206 confirmed cases were notified to PAHO/WHO (EW 2 of 2016 to EW 18 of 2017). On 14 July 2017, the Belize Ministry Health notified PAHO/WHO of 1,624 suspected cases and 248 confirmed cases distributed between epidemiological week (EW) 2 of 2016 and 27 of 2017, of which 802 suspected cases and 166 confirmed cases correspond to new cases notified between EW 1 and 27 of 2017.</t>
    </r>
  </si>
  <si>
    <r>
      <rPr>
        <vertAlign val="superscript"/>
        <sz val="10"/>
        <rFont val="Segoe UI"/>
        <family val="2"/>
      </rPr>
      <t>18</t>
    </r>
    <r>
      <rPr>
        <sz val="10"/>
        <rFont val="Segoe UI"/>
        <family val="2"/>
      </rPr>
      <t xml:space="preserve"> The difference between the number of reported suspected cases from 11 July 2017 (6,380 suspected cases) to 18 July 2017 (6,326 suspected cases) is due to retrospective adjustment of data by the Peru Ministry of Health.</t>
    </r>
  </si>
  <si>
    <r>
      <t>22</t>
    </r>
    <r>
      <rPr>
        <sz val="10"/>
        <rFont val="Segoe UI"/>
        <family val="2"/>
      </rPr>
      <t xml:space="preserve"> The difference between the number of reported suspected cases from 10 July 2017 (661 suspected cases) to 14 July 2017 (655 suspected cases) is due to retrospective adjustment of data by the Paraguay Ministry of Public Health and Social Welfare.</t>
    </r>
  </si>
  <si>
    <r>
      <rPr>
        <b/>
        <u val="single"/>
        <sz val="10"/>
        <rFont val="Segoe UI"/>
        <family val="2"/>
      </rPr>
      <t xml:space="preserve">Report Production: </t>
    </r>
    <r>
      <rPr>
        <sz val="10"/>
        <rFont val="Segoe UI"/>
        <family val="2"/>
      </rPr>
      <t>PAHO/WHO PHE/HIM/DVA</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</si>
</sst>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color indexed="63"/>
      </top>
      <bottom>
        <color indexed="63"/>
      </bottom>
    </border>
    <border>
      <left>
        <color indexed="63"/>
      </left>
      <right style="thin"/>
      <top style="medium"/>
      <bottom style="thin"/>
    </border>
    <border>
      <left>
        <color indexed="63"/>
      </left>
      <right style="thin"/>
      <top style="thin"/>
      <bottom>
        <color indexed="63"/>
      </bottom>
    </border>
    <border>
      <left style="thin"/>
      <right style="thin"/>
      <top style="medium"/>
      <bottom style="thin"/>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style="thin"/>
      <right style="medium"/>
      <top>
        <color indexed="63"/>
      </top>
      <bottom style="thin"/>
    </border>
    <border>
      <left>
        <color indexed="63"/>
      </left>
      <right style="medium"/>
      <top style="thin"/>
      <bottom>
        <color indexed="63"/>
      </bottom>
    </border>
    <border>
      <left style="thin"/>
      <right style="thin"/>
      <top style="thin"/>
      <bottom style="mediu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medium"/>
      <top>
        <color indexed="63"/>
      </top>
      <bottom style="thin"/>
    </border>
    <border>
      <left style="thin"/>
      <right>
        <color indexed="63"/>
      </right>
      <top style="medium"/>
      <bottom style="thin"/>
    </border>
    <border>
      <left style="medium"/>
      <right style="thin">
        <color theme="0" tint="-0.149959996342659"/>
      </right>
      <top style="thin">
        <color theme="0" tint="-0.149959996342659"/>
      </top>
      <bottom style="thin">
        <color theme="0" tint="-0.149959996342659"/>
      </bottom>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215">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66" fillId="55" borderId="19" xfId="0" applyNumberFormat="1" applyFont="1" applyFill="1" applyBorder="1" applyAlignment="1">
      <alignment horizontal="center" vertical="center"/>
    </xf>
    <xf numFmtId="0" fontId="8" fillId="56" borderId="20" xfId="0" applyFont="1" applyFill="1" applyBorder="1" applyAlignment="1">
      <alignment horizontal="right"/>
    </xf>
    <xf numFmtId="3" fontId="67" fillId="57" borderId="21" xfId="64" applyNumberFormat="1" applyFont="1" applyFill="1" applyBorder="1" applyAlignment="1">
      <alignment horizontal="left" vertical="center"/>
    </xf>
    <xf numFmtId="0" fontId="66" fillId="57" borderId="22" xfId="0" applyFont="1" applyFill="1" applyBorder="1" applyAlignment="1">
      <alignment horizontal="left" vertical="center"/>
    </xf>
    <xf numFmtId="3" fontId="67" fillId="57" borderId="23" xfId="64" applyNumberFormat="1" applyFont="1" applyFill="1" applyBorder="1" applyAlignment="1">
      <alignment horizontal="left" vertical="center"/>
    </xf>
    <xf numFmtId="3" fontId="67" fillId="58" borderId="23" xfId="64" applyNumberFormat="1" applyFont="1" applyFill="1" applyBorder="1" applyAlignment="1">
      <alignment horizontal="center" vertical="center"/>
    </xf>
    <xf numFmtId="3" fontId="67" fillId="58" borderId="21" xfId="64" applyNumberFormat="1" applyFont="1" applyFill="1" applyBorder="1" applyAlignment="1">
      <alignment horizontal="center" vertical="center"/>
    </xf>
    <xf numFmtId="0" fontId="66" fillId="58" borderId="22" xfId="0" applyFont="1" applyFill="1" applyBorder="1" applyAlignment="1">
      <alignment horizontal="left" vertical="center"/>
    </xf>
    <xf numFmtId="2" fontId="66" fillId="55" borderId="19" xfId="0" applyNumberFormat="1" applyFont="1" applyFill="1" applyBorder="1" applyAlignment="1">
      <alignment horizontal="center" vertical="center"/>
    </xf>
    <xf numFmtId="2" fontId="67" fillId="58" borderId="23" xfId="64" applyNumberFormat="1" applyFont="1" applyFill="1" applyBorder="1" applyAlignment="1">
      <alignment horizontal="center" vertical="center"/>
    </xf>
    <xf numFmtId="2" fontId="67" fillId="57" borderId="23" xfId="64" applyNumberFormat="1" applyFont="1" applyFill="1" applyBorder="1" applyAlignment="1">
      <alignment horizontal="left" vertical="center"/>
    </xf>
    <xf numFmtId="3" fontId="10" fillId="0" borderId="24" xfId="0" applyNumberFormat="1" applyFont="1" applyFill="1" applyBorder="1" applyAlignment="1">
      <alignment vertical="center" wrapText="1"/>
    </xf>
    <xf numFmtId="3" fontId="8" fillId="59" borderId="25" xfId="64" applyNumberFormat="1" applyFont="1" applyFill="1" applyBorder="1" applyAlignment="1">
      <alignment horizontal="center" vertical="center"/>
    </xf>
    <xf numFmtId="2" fontId="8" fillId="59" borderId="25" xfId="64" applyNumberFormat="1" applyFont="1" applyFill="1" applyBorder="1" applyAlignment="1">
      <alignment horizontal="center" vertical="center"/>
    </xf>
    <xf numFmtId="3" fontId="8" fillId="59" borderId="21" xfId="64" applyNumberFormat="1" applyFont="1" applyFill="1" applyBorder="1" applyAlignment="1">
      <alignment horizontal="center" vertical="center"/>
    </xf>
    <xf numFmtId="4" fontId="8" fillId="59" borderId="25" xfId="64" applyNumberFormat="1" applyFont="1" applyFill="1" applyBorder="1" applyAlignment="1">
      <alignment horizontal="center" vertical="center"/>
    </xf>
    <xf numFmtId="3" fontId="8" fillId="59" borderId="26" xfId="0" applyNumberFormat="1" applyFont="1" applyFill="1" applyBorder="1" applyAlignment="1">
      <alignment horizontal="center" vertical="center"/>
    </xf>
    <xf numFmtId="3" fontId="8" fillId="59" borderId="26" xfId="0" applyNumberFormat="1" applyFont="1" applyFill="1" applyBorder="1" applyAlignment="1">
      <alignment horizontal="center" vertical="center" wrapText="1"/>
    </xf>
    <xf numFmtId="3" fontId="8" fillId="59" borderId="25" xfId="0" applyNumberFormat="1" applyFont="1" applyFill="1" applyBorder="1" applyAlignment="1">
      <alignment horizontal="center" vertical="center" wrapText="1"/>
    </xf>
    <xf numFmtId="2" fontId="8" fillId="59" borderId="25" xfId="0" applyNumberFormat="1" applyFont="1" applyFill="1" applyBorder="1" applyAlignment="1">
      <alignment horizontal="center" vertical="center" wrapText="1"/>
    </xf>
    <xf numFmtId="3" fontId="8" fillId="59" borderId="26"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2" fontId="8" fillId="59" borderId="26"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0" fontId="66" fillId="57" borderId="28" xfId="0" applyFont="1" applyFill="1" applyBorder="1" applyAlignment="1">
      <alignment horizontal="left" vertical="center"/>
    </xf>
    <xf numFmtId="3" fontId="67" fillId="57" borderId="29" xfId="64" applyNumberFormat="1" applyFont="1" applyFill="1" applyBorder="1" applyAlignment="1">
      <alignment horizontal="left" vertical="center"/>
    </xf>
    <xf numFmtId="4" fontId="67" fillId="57" borderId="29" xfId="64" applyNumberFormat="1" applyFont="1" applyFill="1" applyBorder="1" applyAlignment="1">
      <alignment horizontal="left" vertical="center"/>
    </xf>
    <xf numFmtId="3" fontId="67" fillId="57" borderId="30" xfId="64" applyNumberFormat="1" applyFont="1" applyFill="1" applyBorder="1" applyAlignment="1">
      <alignment horizontal="left" vertical="center"/>
    </xf>
    <xf numFmtId="3" fontId="66" fillId="60" borderId="31" xfId="0" applyNumberFormat="1" applyFont="1" applyFill="1" applyBorder="1" applyAlignment="1">
      <alignment horizontal="center" vertical="center"/>
    </xf>
    <xf numFmtId="0" fontId="7" fillId="24" borderId="22" xfId="0" applyFont="1" applyFill="1" applyBorder="1" applyAlignment="1">
      <alignment/>
    </xf>
    <xf numFmtId="0" fontId="7" fillId="24" borderId="23" xfId="0" applyFont="1" applyFill="1" applyBorder="1" applyAlignment="1">
      <alignment/>
    </xf>
    <xf numFmtId="0" fontId="7" fillId="24" borderId="21" xfId="0" applyFont="1" applyFill="1" applyBorder="1" applyAlignment="1">
      <alignment/>
    </xf>
    <xf numFmtId="0" fontId="7" fillId="56" borderId="19" xfId="0" applyFont="1" applyFill="1" applyBorder="1" applyAlignment="1">
      <alignment horizontal="center"/>
    </xf>
    <xf numFmtId="3" fontId="8" fillId="59" borderId="32" xfId="64" applyNumberFormat="1" applyFont="1" applyFill="1" applyBorder="1" applyAlignment="1">
      <alignment horizontal="center" vertical="center"/>
    </xf>
    <xf numFmtId="3" fontId="8" fillId="59" borderId="23"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67" fillId="57" borderId="34" xfId="64" applyNumberFormat="1" applyFont="1" applyFill="1" applyBorder="1" applyAlignment="1">
      <alignment horizontal="left"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5" borderId="0" xfId="0" applyFont="1" applyFill="1" applyBorder="1" applyAlignment="1">
      <alignment horizontal="center"/>
    </xf>
    <xf numFmtId="0" fontId="69" fillId="55" borderId="0" xfId="0" applyFont="1" applyFill="1" applyBorder="1" applyAlignment="1">
      <alignment horizontal="center"/>
    </xf>
    <xf numFmtId="0" fontId="69" fillId="55" borderId="0" xfId="0" applyFont="1" applyFill="1" applyBorder="1" applyAlignment="1">
      <alignment horizontal="center" wrapText="1"/>
    </xf>
    <xf numFmtId="0" fontId="4" fillId="55" borderId="0" xfId="0" applyFont="1" applyFill="1" applyBorder="1" applyAlignment="1">
      <alignment/>
    </xf>
    <xf numFmtId="0" fontId="70"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9" fillId="0" borderId="0" xfId="0" applyFont="1" applyFill="1" applyBorder="1" applyAlignment="1">
      <alignment/>
    </xf>
    <xf numFmtId="0" fontId="9" fillId="0" borderId="35"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9" fillId="56" borderId="36" xfId="0" applyFont="1" applyFill="1" applyBorder="1" applyAlignment="1">
      <alignment/>
    </xf>
    <xf numFmtId="0" fontId="9" fillId="56" borderId="0" xfId="0" applyFont="1" applyFill="1" applyBorder="1" applyAlignment="1">
      <alignment/>
    </xf>
    <xf numFmtId="0" fontId="2" fillId="0" borderId="0" xfId="0" applyFont="1" applyFill="1" applyAlignment="1">
      <alignment/>
    </xf>
    <xf numFmtId="0" fontId="66" fillId="61" borderId="37" xfId="0" applyFont="1" applyFill="1" applyBorder="1" applyAlignment="1">
      <alignment horizontal="center" vertical="top"/>
    </xf>
    <xf numFmtId="0" fontId="66" fillId="61" borderId="38" xfId="0" applyFont="1" applyFill="1" applyBorder="1" applyAlignment="1">
      <alignment horizontal="center" vertical="top"/>
    </xf>
    <xf numFmtId="3" fontId="67" fillId="61" borderId="37" xfId="64" applyNumberFormat="1" applyFont="1" applyFill="1" applyBorder="1" applyAlignment="1">
      <alignment horizontal="left" vertical="center"/>
    </xf>
    <xf numFmtId="3" fontId="67" fillId="61" borderId="38" xfId="64" applyNumberFormat="1" applyFont="1" applyFill="1" applyBorder="1" applyAlignment="1">
      <alignment horizontal="left" vertical="center"/>
    </xf>
    <xf numFmtId="3" fontId="9" fillId="61" borderId="37" xfId="64" applyNumberFormat="1" applyFont="1" applyFill="1" applyBorder="1" applyAlignment="1">
      <alignment horizontal="center" vertical="center"/>
    </xf>
    <xf numFmtId="3" fontId="9" fillId="61" borderId="38" xfId="64" applyNumberFormat="1" applyFont="1" applyFill="1" applyBorder="1" applyAlignment="1">
      <alignment horizontal="center" vertical="center"/>
    </xf>
    <xf numFmtId="3" fontId="8" fillId="61" borderId="21" xfId="64" applyNumberFormat="1" applyFont="1" applyFill="1" applyBorder="1" applyAlignment="1">
      <alignment horizontal="center" vertical="center"/>
    </xf>
    <xf numFmtId="3" fontId="67" fillId="61" borderId="37" xfId="64" applyNumberFormat="1" applyFont="1" applyFill="1" applyBorder="1" applyAlignment="1">
      <alignment horizontal="center" vertical="center"/>
    </xf>
    <xf numFmtId="3" fontId="67" fillId="61" borderId="38" xfId="64" applyNumberFormat="1" applyFont="1" applyFill="1" applyBorder="1" applyAlignment="1">
      <alignment horizontal="center" vertical="center"/>
    </xf>
    <xf numFmtId="0" fontId="7" fillId="61" borderId="37" xfId="0" applyFont="1" applyFill="1" applyBorder="1" applyAlignment="1">
      <alignment/>
    </xf>
    <xf numFmtId="0" fontId="7" fillId="61" borderId="38" xfId="0" applyFont="1" applyFill="1" applyBorder="1" applyAlignment="1">
      <alignment/>
    </xf>
    <xf numFmtId="3" fontId="9" fillId="61" borderId="37" xfId="0" applyNumberFormat="1" applyFont="1" applyFill="1" applyBorder="1" applyAlignment="1">
      <alignment horizontal="center" vertical="center"/>
    </xf>
    <xf numFmtId="3" fontId="9" fillId="61" borderId="38" xfId="0"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0" fontId="9" fillId="0" borderId="35" xfId="0" applyFont="1" applyFill="1" applyBorder="1" applyAlignment="1">
      <alignment wrapText="1"/>
    </xf>
    <xf numFmtId="0" fontId="66" fillId="60" borderId="31" xfId="0" applyFont="1" applyFill="1" applyBorder="1" applyAlignment="1">
      <alignment horizontal="center" vertical="center"/>
    </xf>
    <xf numFmtId="0" fontId="2" fillId="55" borderId="36" xfId="0" applyFont="1" applyFill="1" applyBorder="1" applyAlignment="1">
      <alignment horizontal="center"/>
    </xf>
    <xf numFmtId="0" fontId="3" fillId="55" borderId="36" xfId="0" applyFont="1" applyFill="1" applyBorder="1" applyAlignment="1">
      <alignment/>
    </xf>
    <xf numFmtId="0" fontId="66" fillId="62" borderId="39" xfId="0" applyFont="1" applyFill="1" applyBorder="1" applyAlignment="1">
      <alignment horizontal="center"/>
    </xf>
    <xf numFmtId="0" fontId="66" fillId="60" borderId="40" xfId="0" applyFont="1" applyFill="1" applyBorder="1" applyAlignment="1">
      <alignment horizontal="center" vertical="top"/>
    </xf>
    <xf numFmtId="0" fontId="9" fillId="0" borderId="36" xfId="0" applyFont="1" applyFill="1" applyBorder="1" applyAlignment="1">
      <alignment vertical="center"/>
    </xf>
    <xf numFmtId="3" fontId="67" fillId="58" borderId="23" xfId="64" applyNumberFormat="1" applyFont="1" applyFill="1" applyBorder="1" applyAlignment="1">
      <alignment horizontal="center" vertical="center"/>
    </xf>
    <xf numFmtId="3" fontId="67" fillId="58" borderId="21" xfId="64" applyNumberFormat="1" applyFont="1" applyFill="1" applyBorder="1" applyAlignment="1">
      <alignment horizontal="center" vertical="center"/>
    </xf>
    <xf numFmtId="2" fontId="67" fillId="58" borderId="23" xfId="64" applyNumberFormat="1" applyFont="1" applyFill="1" applyBorder="1" applyAlignment="1">
      <alignment horizontal="center" vertical="center"/>
    </xf>
    <xf numFmtId="3" fontId="8" fillId="61" borderId="21" xfId="0" applyNumberFormat="1" applyFont="1" applyFill="1" applyBorder="1" applyAlignment="1">
      <alignment horizontal="center" vertical="center"/>
    </xf>
    <xf numFmtId="3" fontId="9" fillId="0" borderId="41" xfId="0" applyNumberFormat="1" applyFont="1" applyFill="1" applyBorder="1" applyAlignment="1">
      <alignment horizontal="center" vertical="center"/>
    </xf>
    <xf numFmtId="0" fontId="2" fillId="0" borderId="0" xfId="0" applyFont="1" applyFill="1" applyBorder="1" applyAlignment="1">
      <alignment/>
    </xf>
    <xf numFmtId="0" fontId="5" fillId="0" borderId="0" xfId="0" applyFont="1" applyBorder="1" applyAlignment="1">
      <alignment/>
    </xf>
    <xf numFmtId="0" fontId="2" fillId="0" borderId="0" xfId="0" applyFont="1" applyFill="1" applyBorder="1" applyAlignment="1">
      <alignment/>
    </xf>
    <xf numFmtId="3" fontId="9" fillId="0" borderId="42" xfId="64" applyNumberFormat="1" applyFont="1" applyFill="1" applyBorder="1" applyAlignment="1">
      <alignment horizontal="center" vertical="center"/>
    </xf>
    <xf numFmtId="3" fontId="9" fillId="0" borderId="37"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38"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2" fontId="9" fillId="0" borderId="44"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2" fontId="9" fillId="0" borderId="38" xfId="0"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3" fontId="9" fillId="0" borderId="48" xfId="0" applyNumberFormat="1" applyFont="1" applyFill="1" applyBorder="1" applyAlignment="1">
      <alignment horizontal="center" vertical="center"/>
    </xf>
    <xf numFmtId="3" fontId="9" fillId="0" borderId="49" xfId="0" applyNumberFormat="1" applyFont="1" applyFill="1" applyBorder="1" applyAlignment="1">
      <alignment horizontal="center" vertical="center"/>
    </xf>
    <xf numFmtId="2" fontId="9" fillId="0" borderId="50" xfId="0" applyNumberFormat="1" applyFont="1" applyFill="1" applyBorder="1" applyAlignment="1">
      <alignment horizontal="center" vertical="center"/>
    </xf>
    <xf numFmtId="0" fontId="7" fillId="0" borderId="51" xfId="0" applyFont="1" applyFill="1" applyBorder="1" applyAlignment="1">
      <alignment/>
    </xf>
    <xf numFmtId="0" fontId="7" fillId="0" borderId="51" xfId="0" applyFont="1" applyFill="1" applyBorder="1" applyAlignment="1">
      <alignment horizontal="left"/>
    </xf>
    <xf numFmtId="0" fontId="7" fillId="0" borderId="52" xfId="0" applyFont="1" applyFill="1" applyBorder="1" applyAlignment="1">
      <alignment/>
    </xf>
    <xf numFmtId="3" fontId="9" fillId="0" borderId="53" xfId="64" applyNumberFormat="1" applyFont="1" applyFill="1" applyBorder="1" applyAlignment="1">
      <alignment horizontal="center" vertical="center"/>
    </xf>
    <xf numFmtId="0" fontId="7" fillId="0" borderId="54" xfId="0" applyFont="1" applyFill="1" applyBorder="1" applyAlignment="1">
      <alignment/>
    </xf>
    <xf numFmtId="3" fontId="9" fillId="0" borderId="55" xfId="0" applyNumberFormat="1" applyFont="1" applyFill="1" applyBorder="1" applyAlignment="1">
      <alignment horizontal="center" vertical="center"/>
    </xf>
    <xf numFmtId="0" fontId="7" fillId="0" borderId="20" xfId="0" applyFont="1" applyFill="1" applyBorder="1" applyAlignment="1">
      <alignment horizontal="left"/>
    </xf>
    <xf numFmtId="3" fontId="9" fillId="0" borderId="26" xfId="64" applyNumberFormat="1" applyFont="1" applyFill="1" applyBorder="1" applyAlignment="1">
      <alignment horizontal="center" vertical="center"/>
    </xf>
    <xf numFmtId="3" fontId="9" fillId="0" borderId="56" xfId="64" applyNumberFormat="1" applyFont="1" applyFill="1" applyBorder="1" applyAlignment="1">
      <alignment horizontal="center" vertical="center"/>
    </xf>
    <xf numFmtId="2" fontId="9" fillId="0" borderId="56" xfId="64" applyNumberFormat="1" applyFont="1" applyFill="1" applyBorder="1" applyAlignment="1">
      <alignment horizontal="center" vertical="center"/>
    </xf>
    <xf numFmtId="3" fontId="9" fillId="0" borderId="57"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0" borderId="59" xfId="0" applyNumberFormat="1" applyFont="1" applyFill="1" applyBorder="1" applyAlignment="1">
      <alignment horizontal="center" vertical="center"/>
    </xf>
    <xf numFmtId="3" fontId="9" fillId="0" borderId="42" xfId="0" applyNumberFormat="1" applyFont="1" applyFill="1" applyBorder="1" applyAlignment="1">
      <alignment horizontal="center" vertical="center"/>
    </xf>
    <xf numFmtId="3" fontId="9" fillId="0" borderId="56" xfId="64" applyNumberFormat="1" applyFont="1" applyFill="1" applyBorder="1" applyAlignment="1">
      <alignment horizontal="center" vertical="center" wrapText="1"/>
    </xf>
    <xf numFmtId="0" fontId="9" fillId="0" borderId="36" xfId="0" applyFont="1" applyFill="1" applyBorder="1" applyAlignment="1">
      <alignment horizontal="left" vertical="center"/>
    </xf>
    <xf numFmtId="0" fontId="9" fillId="0" borderId="0" xfId="0" applyFont="1" applyFill="1" applyBorder="1" applyAlignment="1">
      <alignment horizontal="left" vertical="center"/>
    </xf>
    <xf numFmtId="0" fontId="9" fillId="0" borderId="35" xfId="0" applyFont="1" applyFill="1" applyBorder="1" applyAlignment="1">
      <alignment horizontal="left" vertical="center"/>
    </xf>
    <xf numFmtId="0" fontId="9" fillId="0" borderId="36" xfId="0" applyFont="1" applyBorder="1" applyAlignment="1">
      <alignment vertical="center"/>
    </xf>
    <xf numFmtId="3" fontId="9" fillId="0" borderId="46" xfId="64" applyNumberFormat="1" applyFont="1" applyFill="1" applyBorder="1" applyAlignment="1">
      <alignment horizontal="center" vertical="center"/>
    </xf>
    <xf numFmtId="3" fontId="9" fillId="0" borderId="47" xfId="64" applyNumberFormat="1" applyFont="1" applyFill="1" applyBorder="1" applyAlignment="1">
      <alignment horizontal="center" vertical="center"/>
    </xf>
    <xf numFmtId="3" fontId="9" fillId="0" borderId="49" xfId="64" applyNumberFormat="1" applyFont="1" applyFill="1" applyBorder="1" applyAlignment="1">
      <alignment horizontal="center" vertical="center"/>
    </xf>
    <xf numFmtId="3" fontId="9" fillId="0" borderId="60" xfId="0" applyNumberFormat="1" applyFont="1" applyFill="1" applyBorder="1" applyAlignment="1">
      <alignment horizontal="center" vertical="center"/>
    </xf>
    <xf numFmtId="3" fontId="9" fillId="0" borderId="61" xfId="64" applyNumberFormat="1" applyFont="1" applyFill="1" applyBorder="1" applyAlignment="1">
      <alignment horizontal="center" vertical="center"/>
    </xf>
    <xf numFmtId="3" fontId="9" fillId="0" borderId="62" xfId="64" applyNumberFormat="1" applyFont="1" applyFill="1" applyBorder="1" applyAlignment="1">
      <alignment horizontal="center" vertical="center"/>
    </xf>
    <xf numFmtId="3" fontId="9" fillId="0" borderId="50" xfId="64" applyNumberFormat="1" applyFont="1" applyFill="1" applyBorder="1" applyAlignment="1">
      <alignment horizontal="center" vertical="center"/>
    </xf>
    <xf numFmtId="2" fontId="10" fillId="0" borderId="44" xfId="64" applyNumberFormat="1" applyFont="1" applyFill="1" applyBorder="1" applyAlignment="1">
      <alignment horizontal="center" vertical="center"/>
    </xf>
    <xf numFmtId="2" fontId="10" fillId="0" borderId="38" xfId="64" applyNumberFormat="1" applyFont="1" applyFill="1" applyBorder="1" applyAlignment="1">
      <alignment horizontal="center" vertical="center"/>
    </xf>
    <xf numFmtId="2" fontId="10" fillId="0" borderId="50" xfId="64" applyNumberFormat="1" applyFont="1" applyFill="1" applyBorder="1" applyAlignment="1">
      <alignment horizontal="center" vertical="center"/>
    </xf>
    <xf numFmtId="3" fontId="9" fillId="0" borderId="41" xfId="64" applyNumberFormat="1" applyFont="1" applyFill="1" applyBorder="1" applyAlignment="1">
      <alignment horizontal="center" vertical="center"/>
    </xf>
    <xf numFmtId="3" fontId="9" fillId="0" borderId="55" xfId="64" applyNumberFormat="1" applyFont="1" applyFill="1" applyBorder="1" applyAlignment="1">
      <alignment horizontal="center" vertical="center"/>
    </xf>
    <xf numFmtId="0" fontId="9" fillId="0" borderId="42" xfId="0" applyFont="1" applyFill="1" applyBorder="1" applyAlignment="1">
      <alignment horizontal="center" vertical="center"/>
    </xf>
    <xf numFmtId="3" fontId="9" fillId="0" borderId="63"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2" fontId="9" fillId="0" borderId="41"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3" fontId="9" fillId="0" borderId="65" xfId="0"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3" fontId="9" fillId="0" borderId="60" xfId="64" applyNumberFormat="1" applyFont="1" applyFill="1" applyBorder="1" applyAlignment="1">
      <alignment horizontal="center" vertical="center"/>
    </xf>
    <xf numFmtId="3" fontId="9" fillId="0" borderId="37" xfId="67" applyNumberFormat="1" applyFont="1" applyFill="1" applyBorder="1" applyAlignment="1">
      <alignment horizontal="center" vertical="center"/>
    </xf>
    <xf numFmtId="3" fontId="9" fillId="63" borderId="37" xfId="64" applyNumberFormat="1" applyFont="1" applyFill="1" applyBorder="1" applyAlignment="1">
      <alignment horizontal="center" vertical="center"/>
    </xf>
    <xf numFmtId="3" fontId="9" fillId="63" borderId="38" xfId="64" applyNumberFormat="1" applyFont="1" applyFill="1" applyBorder="1" applyAlignment="1">
      <alignment horizontal="center" vertical="center"/>
    </xf>
    <xf numFmtId="0" fontId="9" fillId="0" borderId="0" xfId="0" applyFont="1" applyFill="1" applyBorder="1" applyAlignment="1">
      <alignment horizontal="left" wrapText="1"/>
    </xf>
    <xf numFmtId="0" fontId="9" fillId="0" borderId="36" xfId="0" applyFont="1" applyFill="1" applyBorder="1" applyAlignment="1">
      <alignment horizontal="left" wrapText="1"/>
    </xf>
    <xf numFmtId="0" fontId="9" fillId="0" borderId="35" xfId="0" applyFont="1" applyFill="1" applyBorder="1" applyAlignment="1">
      <alignment horizontal="left" wrapText="1"/>
    </xf>
    <xf numFmtId="0" fontId="9" fillId="0" borderId="3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28" fillId="56" borderId="36" xfId="0" applyFont="1" applyFill="1" applyBorder="1" applyAlignment="1">
      <alignment horizontal="left" vertical="center" wrapText="1"/>
    </xf>
    <xf numFmtId="0" fontId="28" fillId="56" borderId="0" xfId="0" applyFont="1" applyFill="1" applyBorder="1" applyAlignment="1">
      <alignment horizontal="left" vertical="center" wrapText="1"/>
    </xf>
    <xf numFmtId="0" fontId="28" fillId="56" borderId="35"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9" fillId="0" borderId="0" xfId="0" applyFont="1" applyFill="1" applyBorder="1" applyAlignment="1">
      <alignment wrapText="1"/>
    </xf>
    <xf numFmtId="0" fontId="9" fillId="0" borderId="36" xfId="0" applyFont="1" applyFill="1" applyBorder="1" applyAlignment="1">
      <alignment vertical="center" wrapText="1"/>
    </xf>
    <xf numFmtId="0" fontId="9" fillId="0" borderId="0" xfId="0" applyFont="1" applyFill="1" applyBorder="1" applyAlignment="1">
      <alignment vertical="center" wrapText="1"/>
    </xf>
    <xf numFmtId="0" fontId="9" fillId="0" borderId="35" xfId="0" applyFont="1" applyFill="1" applyBorder="1" applyAlignment="1">
      <alignment vertical="center" wrapText="1"/>
    </xf>
    <xf numFmtId="0" fontId="9" fillId="0" borderId="36" xfId="0" applyFont="1" applyFill="1" applyBorder="1" applyAlignment="1">
      <alignment wrapText="1"/>
    </xf>
    <xf numFmtId="0" fontId="9" fillId="0" borderId="35" xfId="0" applyFont="1" applyFill="1" applyBorder="1" applyAlignment="1">
      <alignment wrapText="1"/>
    </xf>
    <xf numFmtId="14" fontId="4" fillId="55" borderId="36"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35" xfId="0" applyFont="1" applyFill="1" applyBorder="1" applyAlignment="1">
      <alignment/>
    </xf>
    <xf numFmtId="0" fontId="66" fillId="60" borderId="67" xfId="0" applyFont="1" applyFill="1" applyBorder="1" applyAlignment="1">
      <alignment horizontal="center" vertical="center"/>
    </xf>
    <xf numFmtId="0" fontId="66" fillId="60" borderId="31" xfId="0" applyFont="1" applyFill="1" applyBorder="1" applyAlignment="1">
      <alignment horizontal="center" vertical="center"/>
    </xf>
    <xf numFmtId="0" fontId="66" fillId="60" borderId="31" xfId="0" applyFont="1" applyFill="1" applyBorder="1" applyAlignment="1">
      <alignment horizontal="center" vertical="center" wrapText="1"/>
    </xf>
    <xf numFmtId="0" fontId="70" fillId="55" borderId="68" xfId="0" applyFont="1" applyFill="1" applyBorder="1" applyAlignment="1">
      <alignment horizontal="center"/>
    </xf>
    <xf numFmtId="0" fontId="70" fillId="55" borderId="24" xfId="0" applyFont="1" applyFill="1" applyBorder="1" applyAlignment="1">
      <alignment horizontal="center"/>
    </xf>
    <xf numFmtId="0" fontId="70" fillId="55" borderId="57" xfId="0" applyFont="1" applyFill="1" applyBorder="1" applyAlignment="1">
      <alignment horizontal="center"/>
    </xf>
    <xf numFmtId="0" fontId="68" fillId="55" borderId="0" xfId="0" applyFont="1" applyFill="1" applyBorder="1" applyAlignment="1">
      <alignment horizontal="center"/>
    </xf>
    <xf numFmtId="0" fontId="68" fillId="55" borderId="35" xfId="0" applyFont="1" applyFill="1" applyBorder="1" applyAlignment="1">
      <alignment horizontal="center"/>
    </xf>
    <xf numFmtId="0" fontId="69" fillId="55" borderId="0" xfId="0" applyFont="1" applyFill="1" applyBorder="1" applyAlignment="1">
      <alignment horizontal="center"/>
    </xf>
    <xf numFmtId="0" fontId="69" fillId="55" borderId="35" xfId="0" applyFont="1" applyFill="1" applyBorder="1" applyAlignment="1">
      <alignment horizontal="center"/>
    </xf>
    <xf numFmtId="0" fontId="69" fillId="55" borderId="0" xfId="0" applyFont="1" applyFill="1" applyBorder="1" applyAlignment="1">
      <alignment horizontal="center" wrapText="1"/>
    </xf>
    <xf numFmtId="0" fontId="69" fillId="55" borderId="35" xfId="0" applyFont="1" applyFill="1" applyBorder="1" applyAlignment="1">
      <alignment horizontal="center" wrapText="1"/>
    </xf>
    <xf numFmtId="0" fontId="66" fillId="60" borderId="69" xfId="0" applyFont="1" applyFill="1" applyBorder="1" applyAlignment="1">
      <alignment horizontal="center" vertical="center" wrapText="1"/>
    </xf>
    <xf numFmtId="0" fontId="66" fillId="60" borderId="70" xfId="0" applyFont="1" applyFill="1" applyBorder="1" applyAlignment="1">
      <alignment horizontal="center" vertical="center" wrapText="1"/>
    </xf>
    <xf numFmtId="0" fontId="9" fillId="0" borderId="36" xfId="0" applyFont="1" applyFill="1" applyBorder="1" applyAlignment="1">
      <alignment/>
    </xf>
    <xf numFmtId="0" fontId="9" fillId="0" borderId="0" xfId="0" applyFont="1" applyFill="1" applyBorder="1" applyAlignment="1">
      <alignment/>
    </xf>
    <xf numFmtId="0" fontId="9" fillId="0" borderId="35" xfId="0" applyFont="1" applyFill="1" applyBorder="1" applyAlignment="1">
      <alignment/>
    </xf>
    <xf numFmtId="0" fontId="9" fillId="0" borderId="3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5" xfId="0" applyFont="1" applyFill="1" applyBorder="1" applyAlignment="1">
      <alignment horizontal="left" vertical="top" wrapText="1"/>
    </xf>
    <xf numFmtId="0" fontId="28" fillId="0" borderId="36" xfId="0" applyFont="1" applyFill="1" applyBorder="1" applyAlignment="1">
      <alignment horizontal="left" wrapText="1"/>
    </xf>
    <xf numFmtId="0" fontId="28" fillId="0" borderId="0" xfId="0" applyFont="1" applyFill="1" applyBorder="1" applyAlignment="1">
      <alignment horizontal="left" wrapText="1"/>
    </xf>
    <xf numFmtId="0" fontId="28" fillId="0" borderId="35" xfId="0" applyFont="1" applyFill="1" applyBorder="1" applyAlignment="1">
      <alignment horizontal="left" wrapText="1"/>
    </xf>
    <xf numFmtId="0" fontId="28" fillId="0" borderId="36" xfId="0" applyFont="1" applyFill="1" applyBorder="1" applyAlignment="1">
      <alignment vertical="top" wrapText="1"/>
    </xf>
    <xf numFmtId="0" fontId="9" fillId="0" borderId="0" xfId="0" applyFont="1" applyFill="1" applyBorder="1" applyAlignment="1">
      <alignment vertical="top" wrapText="1"/>
    </xf>
    <xf numFmtId="0" fontId="9" fillId="0" borderId="35" xfId="0" applyFont="1" applyFill="1" applyBorder="1" applyAlignment="1">
      <alignment vertical="top" wrapText="1"/>
    </xf>
    <xf numFmtId="0" fontId="66" fillId="62" borderId="37" xfId="0" applyFont="1" applyFill="1" applyBorder="1" applyAlignment="1">
      <alignment horizontal="center"/>
    </xf>
    <xf numFmtId="0" fontId="66" fillId="62" borderId="38" xfId="0" applyFont="1" applyFill="1" applyBorder="1" applyAlignment="1">
      <alignment horizontal="center"/>
    </xf>
    <xf numFmtId="0" fontId="28" fillId="0" borderId="36"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35" xfId="0" applyFont="1" applyFill="1" applyBorder="1" applyAlignment="1">
      <alignment horizontal="left" vertical="top" wrapText="1"/>
    </xf>
    <xf numFmtId="0" fontId="9" fillId="0" borderId="36" xfId="0" applyFont="1" applyBorder="1" applyAlignment="1">
      <alignment horizontal="left" vertical="center" wrapText="1"/>
    </xf>
    <xf numFmtId="0" fontId="9" fillId="0" borderId="0" xfId="0" applyFont="1" applyBorder="1" applyAlignment="1">
      <alignment horizontal="left" vertical="center" wrapText="1"/>
    </xf>
    <xf numFmtId="0" fontId="9" fillId="0" borderId="35" xfId="0" applyFont="1" applyBorder="1" applyAlignment="1">
      <alignment horizontal="left" vertical="center" wrapText="1"/>
    </xf>
    <xf numFmtId="0" fontId="28" fillId="0" borderId="36" xfId="0" applyFont="1" applyBorder="1" applyAlignment="1">
      <alignment horizontal="left" vertical="center" wrapText="1"/>
    </xf>
    <xf numFmtId="0" fontId="28" fillId="0" borderId="0" xfId="0" applyFont="1" applyBorder="1" applyAlignment="1">
      <alignment horizontal="left" vertical="center" wrapText="1"/>
    </xf>
    <xf numFmtId="0" fontId="28" fillId="0" borderId="35" xfId="0" applyFont="1" applyBorder="1" applyAlignment="1">
      <alignment horizontal="left" vertical="center" wrapText="1"/>
    </xf>
    <xf numFmtId="0" fontId="9" fillId="0" borderId="28" xfId="0" applyFont="1" applyFill="1" applyBorder="1" applyAlignment="1">
      <alignment wrapText="1"/>
    </xf>
    <xf numFmtId="0" fontId="9" fillId="0" borderId="29" xfId="0" applyFont="1" applyFill="1" applyBorder="1" applyAlignment="1">
      <alignment wrapText="1"/>
    </xf>
    <xf numFmtId="0" fontId="9" fillId="0" borderId="30" xfId="0" applyFont="1" applyFill="1" applyBorder="1" applyAlignment="1">
      <alignment wrapText="1"/>
    </xf>
    <xf numFmtId="0" fontId="11" fillId="0" borderId="68" xfId="0" applyFont="1" applyFill="1" applyBorder="1" applyAlignment="1">
      <alignment/>
    </xf>
    <xf numFmtId="0" fontId="11" fillId="0" borderId="24" xfId="0" applyFont="1" applyFill="1" applyBorder="1" applyAlignment="1">
      <alignment/>
    </xf>
    <xf numFmtId="0" fontId="11" fillId="0" borderId="57" xfId="0" applyFont="1" applyFill="1" applyBorder="1" applyAlignment="1">
      <alignment/>
    </xf>
    <xf numFmtId="0" fontId="11" fillId="0" borderId="36" xfId="0" applyFont="1" applyFill="1" applyBorder="1" applyAlignment="1">
      <alignment wrapText="1"/>
    </xf>
    <xf numFmtId="0" fontId="11" fillId="0" borderId="0" xfId="0" applyFont="1" applyFill="1" applyBorder="1" applyAlignment="1">
      <alignment wrapText="1"/>
    </xf>
    <xf numFmtId="0" fontId="11" fillId="0" borderId="35" xfId="0" applyFont="1" applyFill="1" applyBorder="1" applyAlignment="1">
      <alignment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133350</xdr:rowOff>
    </xdr:from>
    <xdr:ext cx="190500" cy="266700"/>
    <xdr:sp fLocksText="0">
      <xdr:nvSpPr>
        <xdr:cNvPr id="2" name="TextBox 2"/>
        <xdr:cNvSpPr txBox="1">
          <a:spLocks noChangeArrowheads="1"/>
        </xdr:cNvSpPr>
      </xdr:nvSpPr>
      <xdr:spPr>
        <a:xfrm>
          <a:off x="1438275" y="13868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J121"/>
  <sheetViews>
    <sheetView tabSelected="1" zoomScale="80" zoomScaleNormal="80" zoomScaleSheetLayoutView="80" zoomScalePageLayoutView="85" workbookViewId="0" topLeftCell="A1">
      <selection activeCell="N12" sqref="N12"/>
    </sheetView>
  </sheetViews>
  <sheetFormatPr defaultColWidth="11.421875" defaultRowHeight="12.75"/>
  <cols>
    <col min="1" max="1" width="41.421875" style="1" customWidth="1"/>
    <col min="2" max="2" width="30.28125" style="1" customWidth="1"/>
    <col min="3" max="3" width="24.28125" style="5" customWidth="1"/>
    <col min="4" max="4" width="23.140625" style="5" customWidth="1"/>
    <col min="5" max="6" width="23.140625" style="3" customWidth="1"/>
    <col min="7" max="7" width="28.140625" style="3" customWidth="1"/>
    <col min="8" max="8" width="23.140625" style="1" customWidth="1"/>
    <col min="9" max="12" width="11.7109375" style="1" hidden="1" customWidth="1"/>
    <col min="13" max="13" width="11.421875" style="6" customWidth="1"/>
    <col min="14" max="14" width="98.8515625" style="6" bestFit="1" customWidth="1"/>
    <col min="15" max="89" width="11.421875" style="6" customWidth="1"/>
    <col min="90" max="16384" width="11.421875" style="1" customWidth="1"/>
  </cols>
  <sheetData>
    <row r="1" spans="1:12" ht="18.75" customHeight="1">
      <c r="A1" s="172"/>
      <c r="B1" s="173"/>
      <c r="C1" s="173"/>
      <c r="D1" s="173"/>
      <c r="E1" s="173"/>
      <c r="F1" s="173"/>
      <c r="G1" s="173"/>
      <c r="H1" s="174"/>
      <c r="I1" s="52"/>
      <c r="J1" s="52"/>
      <c r="K1" s="52"/>
      <c r="L1" s="52"/>
    </row>
    <row r="2" spans="1:12" ht="57.75" customHeight="1">
      <c r="A2" s="81"/>
      <c r="B2" s="179" t="s">
        <v>41</v>
      </c>
      <c r="C2" s="179"/>
      <c r="D2" s="179"/>
      <c r="E2" s="179"/>
      <c r="F2" s="179"/>
      <c r="G2" s="179"/>
      <c r="H2" s="180"/>
      <c r="I2" s="50"/>
      <c r="J2" s="50"/>
      <c r="K2" s="50"/>
      <c r="L2" s="50"/>
    </row>
    <row r="3" spans="1:12" ht="18.75" customHeight="1">
      <c r="A3" s="82" t="s">
        <v>0</v>
      </c>
      <c r="B3" s="177" t="s">
        <v>51</v>
      </c>
      <c r="C3" s="177"/>
      <c r="D3" s="177"/>
      <c r="E3" s="177"/>
      <c r="F3" s="177"/>
      <c r="G3" s="177"/>
      <c r="H3" s="178"/>
      <c r="I3" s="49"/>
      <c r="J3" s="49"/>
      <c r="K3" s="49"/>
      <c r="L3" s="49"/>
    </row>
    <row r="4" spans="1:12" ht="18.75" customHeight="1">
      <c r="A4" s="82"/>
      <c r="B4" s="177" t="s">
        <v>37</v>
      </c>
      <c r="C4" s="177"/>
      <c r="D4" s="177"/>
      <c r="E4" s="177"/>
      <c r="F4" s="177"/>
      <c r="G4" s="177"/>
      <c r="H4" s="178"/>
      <c r="I4" s="49"/>
      <c r="J4" s="49"/>
      <c r="K4" s="49"/>
      <c r="L4" s="49"/>
    </row>
    <row r="5" spans="1:12" ht="18.75" customHeight="1">
      <c r="A5" s="82"/>
      <c r="B5" s="175" t="s">
        <v>117</v>
      </c>
      <c r="C5" s="175"/>
      <c r="D5" s="175"/>
      <c r="E5" s="175"/>
      <c r="F5" s="175"/>
      <c r="G5" s="175"/>
      <c r="H5" s="176"/>
      <c r="I5" s="48"/>
      <c r="J5" s="48"/>
      <c r="K5" s="48"/>
      <c r="L5" s="48"/>
    </row>
    <row r="6" spans="1:12" ht="18.75" customHeight="1">
      <c r="A6" s="165" t="s">
        <v>2</v>
      </c>
      <c r="B6" s="166"/>
      <c r="C6" s="167"/>
      <c r="D6" s="167"/>
      <c r="E6" s="167"/>
      <c r="F6" s="167"/>
      <c r="G6" s="167"/>
      <c r="H6" s="168"/>
      <c r="I6" s="51"/>
      <c r="J6" s="51"/>
      <c r="K6" s="51"/>
      <c r="L6" s="51"/>
    </row>
    <row r="7" spans="1:12" ht="23.25" customHeight="1">
      <c r="A7" s="169" t="s">
        <v>9</v>
      </c>
      <c r="B7" s="170" t="s">
        <v>40</v>
      </c>
      <c r="C7" s="170"/>
      <c r="D7" s="171" t="s">
        <v>18</v>
      </c>
      <c r="E7" s="170" t="s">
        <v>31</v>
      </c>
      <c r="F7" s="171" t="s">
        <v>39</v>
      </c>
      <c r="G7" s="181" t="s">
        <v>55</v>
      </c>
      <c r="H7" s="83" t="s">
        <v>27</v>
      </c>
      <c r="I7" s="195" t="s">
        <v>45</v>
      </c>
      <c r="J7" s="196"/>
      <c r="K7" s="196" t="s">
        <v>46</v>
      </c>
      <c r="L7" s="196"/>
    </row>
    <row r="8" spans="1:12" ht="21.75" customHeight="1">
      <c r="A8" s="169"/>
      <c r="B8" s="80" t="s">
        <v>15</v>
      </c>
      <c r="C8" s="37" t="s">
        <v>14</v>
      </c>
      <c r="D8" s="171"/>
      <c r="E8" s="170"/>
      <c r="F8" s="171"/>
      <c r="G8" s="182"/>
      <c r="H8" s="84" t="s">
        <v>56</v>
      </c>
      <c r="I8" s="64" t="s">
        <v>43</v>
      </c>
      <c r="J8" s="65" t="s">
        <v>44</v>
      </c>
      <c r="K8" s="65" t="s">
        <v>48</v>
      </c>
      <c r="L8" s="65" t="s">
        <v>14</v>
      </c>
    </row>
    <row r="9" spans="1:12" ht="29.25" customHeight="1" thickBot="1">
      <c r="A9" s="33" t="s">
        <v>35</v>
      </c>
      <c r="B9" s="34"/>
      <c r="C9" s="34"/>
      <c r="D9" s="34"/>
      <c r="E9" s="35"/>
      <c r="F9" s="34"/>
      <c r="G9" s="45"/>
      <c r="H9" s="36"/>
      <c r="I9" s="66"/>
      <c r="J9" s="67"/>
      <c r="K9" s="67"/>
      <c r="L9" s="67"/>
    </row>
    <row r="10" spans="1:12" ht="15.75">
      <c r="A10" s="111" t="s">
        <v>17</v>
      </c>
      <c r="B10" s="94">
        <v>0</v>
      </c>
      <c r="C10" s="94">
        <v>0</v>
      </c>
      <c r="D10" s="94">
        <v>6</v>
      </c>
      <c r="E10" s="133">
        <f>(SUM(B10:C10)*100)/(H10)</f>
        <v>0</v>
      </c>
      <c r="F10" s="94">
        <v>0</v>
      </c>
      <c r="G10" s="110">
        <v>0</v>
      </c>
      <c r="H10" s="126">
        <v>71</v>
      </c>
      <c r="I10" s="68">
        <v>0</v>
      </c>
      <c r="J10" s="69">
        <v>0</v>
      </c>
      <c r="K10" s="69">
        <v>0</v>
      </c>
      <c r="L10" s="69">
        <v>0</v>
      </c>
    </row>
    <row r="11" spans="1:12" ht="15.75">
      <c r="A11" s="107" t="s">
        <v>49</v>
      </c>
      <c r="B11" s="95">
        <v>0</v>
      </c>
      <c r="C11" s="95">
        <v>0</v>
      </c>
      <c r="D11" s="95">
        <v>507</v>
      </c>
      <c r="E11" s="134">
        <f>(SUM(B11:C11)*100)/(H11)</f>
        <v>0</v>
      </c>
      <c r="F11" s="95">
        <v>0</v>
      </c>
      <c r="G11" s="98">
        <v>1</v>
      </c>
      <c r="H11" s="127">
        <v>36284</v>
      </c>
      <c r="I11" s="68">
        <v>0</v>
      </c>
      <c r="J11" s="69">
        <v>0</v>
      </c>
      <c r="K11" s="69">
        <v>0</v>
      </c>
      <c r="L11" s="69">
        <v>0</v>
      </c>
    </row>
    <row r="12" spans="1:12" ht="15" customHeight="1" thickBot="1">
      <c r="A12" s="109" t="s">
        <v>50</v>
      </c>
      <c r="B12" s="96">
        <v>0</v>
      </c>
      <c r="C12" s="96">
        <v>225</v>
      </c>
      <c r="D12" s="96">
        <v>5065</v>
      </c>
      <c r="E12" s="135">
        <f>(SUM(B12:C12)*100)/(H12)</f>
        <v>0.06916777335104028</v>
      </c>
      <c r="F12" s="96">
        <v>0</v>
      </c>
      <c r="G12" s="132">
        <v>91</v>
      </c>
      <c r="H12" s="128">
        <v>325296</v>
      </c>
      <c r="I12" s="68">
        <v>0</v>
      </c>
      <c r="J12" s="69">
        <v>0</v>
      </c>
      <c r="K12" s="69">
        <v>0</v>
      </c>
      <c r="L12" s="69">
        <v>7</v>
      </c>
    </row>
    <row r="13" spans="1:12" ht="16.5" thickBot="1">
      <c r="A13" s="10" t="s">
        <v>3</v>
      </c>
      <c r="B13" s="21">
        <f>SUM(B10:B12)</f>
        <v>0</v>
      </c>
      <c r="C13" s="21">
        <f>SUM(C10:C12)</f>
        <v>225</v>
      </c>
      <c r="D13" s="21">
        <f>SUM(D10:D12)</f>
        <v>5578</v>
      </c>
      <c r="E13" s="22">
        <f>(SUM(B13:C13)*100)/H13</f>
        <v>0.06221467658046017</v>
      </c>
      <c r="F13" s="21">
        <f aca="true" t="shared" si="0" ref="F13:L13">SUM(F10:F12)</f>
        <v>0</v>
      </c>
      <c r="G13" s="42">
        <f t="shared" si="0"/>
        <v>92</v>
      </c>
      <c r="H13" s="23">
        <f t="shared" si="0"/>
        <v>361651</v>
      </c>
      <c r="I13" s="70">
        <f t="shared" si="0"/>
        <v>0</v>
      </c>
      <c r="J13" s="70">
        <f t="shared" si="0"/>
        <v>0</v>
      </c>
      <c r="K13" s="70">
        <f t="shared" si="0"/>
        <v>0</v>
      </c>
      <c r="L13" s="70">
        <f t="shared" si="0"/>
        <v>7</v>
      </c>
    </row>
    <row r="14" spans="1:12" ht="26.25" customHeight="1" thickBot="1">
      <c r="A14" s="12" t="s">
        <v>34</v>
      </c>
      <c r="B14" s="13"/>
      <c r="C14" s="13"/>
      <c r="D14" s="13"/>
      <c r="E14" s="19"/>
      <c r="F14" s="13"/>
      <c r="G14" s="13"/>
      <c r="H14" s="11"/>
      <c r="I14" s="66"/>
      <c r="J14" s="67"/>
      <c r="K14" s="67"/>
      <c r="L14" s="67"/>
    </row>
    <row r="15" spans="1:12" ht="24.75" customHeight="1" thickBot="1">
      <c r="A15" s="16" t="s">
        <v>33</v>
      </c>
      <c r="B15" s="86"/>
      <c r="C15" s="86"/>
      <c r="D15" s="86"/>
      <c r="E15" s="88"/>
      <c r="F15" s="86"/>
      <c r="G15" s="86"/>
      <c r="H15" s="87"/>
      <c r="I15" s="71"/>
      <c r="J15" s="72"/>
      <c r="K15" s="72"/>
      <c r="L15" s="72"/>
    </row>
    <row r="16" spans="1:12" ht="16.5" thickBot="1">
      <c r="A16" s="113" t="s">
        <v>59</v>
      </c>
      <c r="B16" s="136">
        <v>0</v>
      </c>
      <c r="C16" s="136">
        <v>9023</v>
      </c>
      <c r="D16" s="136">
        <v>15</v>
      </c>
      <c r="E16" s="141">
        <f>(SUM(B16:C16))*100/H16</f>
        <v>7.015020524940913</v>
      </c>
      <c r="F16" s="136">
        <v>0</v>
      </c>
      <c r="G16" s="114">
        <v>6</v>
      </c>
      <c r="H16" s="142">
        <v>128624</v>
      </c>
      <c r="I16" s="68">
        <v>0</v>
      </c>
      <c r="J16" s="69">
        <v>0</v>
      </c>
      <c r="K16" s="69">
        <v>419</v>
      </c>
      <c r="L16" s="69">
        <v>0</v>
      </c>
    </row>
    <row r="17" spans="1:12" ht="16.5" thickBot="1">
      <c r="A17" s="38" t="s">
        <v>67</v>
      </c>
      <c r="B17" s="39"/>
      <c r="C17" s="39"/>
      <c r="D17" s="39"/>
      <c r="E17" s="39"/>
      <c r="F17" s="39"/>
      <c r="G17" s="39"/>
      <c r="H17" s="40"/>
      <c r="I17" s="73"/>
      <c r="J17" s="74"/>
      <c r="K17" s="74"/>
      <c r="L17" s="74"/>
    </row>
    <row r="18" spans="1:12" ht="15.75">
      <c r="A18" s="111" t="s">
        <v>61</v>
      </c>
      <c r="B18" s="94">
        <v>1624</v>
      </c>
      <c r="C18" s="94">
        <v>248</v>
      </c>
      <c r="D18" s="94">
        <v>0</v>
      </c>
      <c r="E18" s="100">
        <f aca="true" t="shared" si="1" ref="E18:E25">SUM(B18:C18)*100/H18</f>
        <v>504.5822102425876</v>
      </c>
      <c r="F18" s="94">
        <v>0</v>
      </c>
      <c r="G18" s="97">
        <v>0</v>
      </c>
      <c r="H18" s="126">
        <v>371</v>
      </c>
      <c r="I18" s="68"/>
      <c r="J18" s="69"/>
      <c r="K18" s="69"/>
      <c r="L18" s="69"/>
    </row>
    <row r="19" spans="1:12" ht="15.75">
      <c r="A19" s="107" t="s">
        <v>22</v>
      </c>
      <c r="B19" s="95">
        <v>6701</v>
      </c>
      <c r="C19" s="95">
        <v>1851</v>
      </c>
      <c r="D19" s="137">
        <v>32</v>
      </c>
      <c r="E19" s="102">
        <f t="shared" si="1"/>
        <v>175.2099979512395</v>
      </c>
      <c r="F19" s="95">
        <v>0</v>
      </c>
      <c r="G19" s="98">
        <v>6</v>
      </c>
      <c r="H19" s="127">
        <v>4881</v>
      </c>
      <c r="I19" s="68">
        <v>0</v>
      </c>
      <c r="J19" s="69">
        <v>0</v>
      </c>
      <c r="K19" s="69">
        <v>0</v>
      </c>
      <c r="L19" s="69">
        <v>1</v>
      </c>
    </row>
    <row r="20" spans="1:12" ht="15.75">
      <c r="A20" s="107" t="s">
        <v>62</v>
      </c>
      <c r="B20" s="95">
        <v>11579</v>
      </c>
      <c r="C20" s="95">
        <v>51</v>
      </c>
      <c r="D20" s="137">
        <v>0</v>
      </c>
      <c r="E20" s="102">
        <f t="shared" si="1"/>
        <v>189.19798275581584</v>
      </c>
      <c r="F20" s="95">
        <v>0</v>
      </c>
      <c r="G20" s="98">
        <v>4</v>
      </c>
      <c r="H20" s="127">
        <v>6147</v>
      </c>
      <c r="I20" s="68"/>
      <c r="J20" s="69"/>
      <c r="K20" s="69"/>
      <c r="L20" s="69"/>
    </row>
    <row r="21" spans="1:89" s="2" customFormat="1" ht="15.75">
      <c r="A21" s="107" t="s">
        <v>63</v>
      </c>
      <c r="B21" s="95">
        <v>3727</v>
      </c>
      <c r="C21" s="95">
        <v>966</v>
      </c>
      <c r="D21" s="137">
        <v>0</v>
      </c>
      <c r="E21" s="102">
        <f t="shared" si="1"/>
        <v>28.145615928991244</v>
      </c>
      <c r="F21" s="95">
        <v>0</v>
      </c>
      <c r="G21" s="98">
        <v>140</v>
      </c>
      <c r="H21" s="127">
        <v>16674</v>
      </c>
      <c r="I21" s="68">
        <v>5</v>
      </c>
      <c r="J21" s="69">
        <v>0</v>
      </c>
      <c r="K21" s="69">
        <v>47</v>
      </c>
      <c r="L21" s="69">
        <v>13</v>
      </c>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row>
    <row r="22" spans="1:12" ht="15.75">
      <c r="A22" s="107" t="s">
        <v>21</v>
      </c>
      <c r="B22" s="95">
        <v>32130</v>
      </c>
      <c r="C22" s="95">
        <v>302</v>
      </c>
      <c r="D22" s="137">
        <v>0</v>
      </c>
      <c r="E22" s="102">
        <f t="shared" si="1"/>
        <v>395.995115995116</v>
      </c>
      <c r="F22" s="95">
        <v>0</v>
      </c>
      <c r="G22" s="98">
        <v>4</v>
      </c>
      <c r="H22" s="127">
        <v>8190</v>
      </c>
      <c r="I22" s="68">
        <v>61</v>
      </c>
      <c r="J22" s="69">
        <v>0</v>
      </c>
      <c r="K22" s="69">
        <v>141</v>
      </c>
      <c r="L22" s="69">
        <v>1</v>
      </c>
    </row>
    <row r="23" spans="1:12" ht="15.75">
      <c r="A23" s="107" t="s">
        <v>24</v>
      </c>
      <c r="B23" s="95">
        <v>0</v>
      </c>
      <c r="C23" s="95">
        <v>2060</v>
      </c>
      <c r="D23" s="137">
        <v>3</v>
      </c>
      <c r="E23" s="102">
        <f t="shared" si="1"/>
        <v>33.3117723156533</v>
      </c>
      <c r="F23" s="95">
        <v>0</v>
      </c>
      <c r="G23" s="98">
        <v>2</v>
      </c>
      <c r="H23" s="127">
        <v>6184</v>
      </c>
      <c r="I23" s="68"/>
      <c r="J23" s="69"/>
      <c r="K23" s="69"/>
      <c r="L23" s="69"/>
    </row>
    <row r="24" spans="1:12" ht="16.5" thickBot="1">
      <c r="A24" s="109" t="s">
        <v>64</v>
      </c>
      <c r="B24" s="96">
        <v>4307</v>
      </c>
      <c r="C24" s="96">
        <v>964</v>
      </c>
      <c r="D24" s="136">
        <v>42</v>
      </c>
      <c r="E24" s="106">
        <f t="shared" si="1"/>
        <v>132.10526315789474</v>
      </c>
      <c r="F24" s="96">
        <v>0</v>
      </c>
      <c r="G24" s="132">
        <v>9</v>
      </c>
      <c r="H24" s="128">
        <v>3990</v>
      </c>
      <c r="I24" s="147">
        <v>35</v>
      </c>
      <c r="J24" s="148">
        <v>5</v>
      </c>
      <c r="K24" s="148">
        <v>13</v>
      </c>
      <c r="L24" s="148">
        <v>3</v>
      </c>
    </row>
    <row r="25" spans="1:12" ht="16.5" thickBot="1">
      <c r="A25" s="10" t="s">
        <v>3</v>
      </c>
      <c r="B25" s="21">
        <f>SUM(B18:B24)</f>
        <v>60068</v>
      </c>
      <c r="C25" s="21">
        <f>SUM(C18:C24)</f>
        <v>6442</v>
      </c>
      <c r="D25" s="21">
        <f>SUM(D18:D24)</f>
        <v>77</v>
      </c>
      <c r="E25" s="24">
        <f t="shared" si="1"/>
        <v>143.22630660895408</v>
      </c>
      <c r="F25" s="21">
        <f>SUM(F18:F24)</f>
        <v>0</v>
      </c>
      <c r="G25" s="43">
        <f aca="true" t="shared" si="2" ref="G25:L25">SUM(G18:G24)</f>
        <v>165</v>
      </c>
      <c r="H25" s="23">
        <f t="shared" si="2"/>
        <v>46437</v>
      </c>
      <c r="I25" s="70">
        <f t="shared" si="2"/>
        <v>101</v>
      </c>
      <c r="J25" s="70">
        <f t="shared" si="2"/>
        <v>5</v>
      </c>
      <c r="K25" s="70">
        <f t="shared" si="2"/>
        <v>201</v>
      </c>
      <c r="L25" s="70">
        <f t="shared" si="2"/>
        <v>18</v>
      </c>
    </row>
    <row r="26" spans="1:12" ht="16.5" thickBot="1">
      <c r="A26" s="38" t="s">
        <v>26</v>
      </c>
      <c r="B26" s="39"/>
      <c r="C26" s="39"/>
      <c r="D26" s="39"/>
      <c r="E26" s="39"/>
      <c r="F26" s="39"/>
      <c r="G26" s="39"/>
      <c r="H26" s="40"/>
      <c r="I26" s="73"/>
      <c r="J26" s="74"/>
      <c r="K26" s="74"/>
      <c r="L26" s="74"/>
    </row>
    <row r="27" spans="1:89" s="4" customFormat="1" ht="15.75">
      <c r="A27" s="111" t="s">
        <v>53</v>
      </c>
      <c r="B27" s="138">
        <v>0</v>
      </c>
      <c r="C27" s="94">
        <v>187</v>
      </c>
      <c r="D27" s="94">
        <v>58</v>
      </c>
      <c r="E27" s="100">
        <f aca="true" t="shared" si="3" ref="E27:E36">SUM(B27:C27)*100/H27</f>
        <v>1.641502808988764</v>
      </c>
      <c r="F27" s="94">
        <v>0</v>
      </c>
      <c r="G27" s="97">
        <v>0</v>
      </c>
      <c r="H27" s="129">
        <v>11392</v>
      </c>
      <c r="I27" s="75"/>
      <c r="J27" s="76"/>
      <c r="K27" s="76">
        <v>29</v>
      </c>
      <c r="L27" s="76"/>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row>
    <row r="28" spans="1:12" ht="15.75">
      <c r="A28" s="107" t="s">
        <v>65</v>
      </c>
      <c r="B28" s="112">
        <v>4909</v>
      </c>
      <c r="C28" s="95">
        <v>345</v>
      </c>
      <c r="D28" s="137">
        <v>0</v>
      </c>
      <c r="E28" s="102">
        <f t="shared" si="3"/>
        <v>49.06611878968995</v>
      </c>
      <c r="F28" s="95">
        <v>0</v>
      </c>
      <c r="G28" s="110">
        <v>93</v>
      </c>
      <c r="H28" s="104">
        <v>10708</v>
      </c>
      <c r="I28" s="75">
        <v>16</v>
      </c>
      <c r="J28" s="76">
        <v>0</v>
      </c>
      <c r="K28" s="76">
        <v>274</v>
      </c>
      <c r="L28" s="76">
        <v>30</v>
      </c>
    </row>
    <row r="29" spans="1:12" ht="15.75">
      <c r="A29" s="107" t="s">
        <v>70</v>
      </c>
      <c r="B29" s="112">
        <v>10500</v>
      </c>
      <c r="C29" s="95">
        <v>483</v>
      </c>
      <c r="D29" s="137">
        <v>10</v>
      </c>
      <c r="E29" s="102">
        <f t="shared" si="3"/>
        <v>3979.3478260869565</v>
      </c>
      <c r="F29" s="95">
        <v>0</v>
      </c>
      <c r="G29" s="98">
        <v>1</v>
      </c>
      <c r="H29" s="103">
        <v>276</v>
      </c>
      <c r="I29" s="75"/>
      <c r="J29" s="76"/>
      <c r="K29" s="76"/>
      <c r="L29" s="76"/>
    </row>
    <row r="30" spans="1:12" ht="15.75">
      <c r="A30" s="107" t="s">
        <v>71</v>
      </c>
      <c r="B30" s="112">
        <v>30845</v>
      </c>
      <c r="C30" s="95">
        <v>382</v>
      </c>
      <c r="D30" s="137">
        <v>0</v>
      </c>
      <c r="E30" s="102">
        <f t="shared" si="3"/>
        <v>6615.889830508475</v>
      </c>
      <c r="F30" s="95">
        <v>0</v>
      </c>
      <c r="G30" s="98">
        <v>5</v>
      </c>
      <c r="H30" s="103">
        <v>472</v>
      </c>
      <c r="I30" s="75"/>
      <c r="J30" s="76"/>
      <c r="K30" s="76"/>
      <c r="L30" s="76"/>
    </row>
    <row r="31" spans="1:12" ht="15.75" customHeight="1">
      <c r="A31" s="108" t="s">
        <v>74</v>
      </c>
      <c r="B31" s="112">
        <v>2955</v>
      </c>
      <c r="C31" s="95">
        <v>5</v>
      </c>
      <c r="D31" s="95">
        <v>0</v>
      </c>
      <c r="E31" s="102">
        <f t="shared" si="3"/>
        <v>27.11615976548186</v>
      </c>
      <c r="F31" s="95">
        <v>0</v>
      </c>
      <c r="G31" s="110">
        <v>1</v>
      </c>
      <c r="H31" s="104">
        <v>10916</v>
      </c>
      <c r="I31" s="75"/>
      <c r="J31" s="76"/>
      <c r="K31" s="76"/>
      <c r="L31" s="76"/>
    </row>
    <row r="32" spans="1:12" ht="15.75" customHeight="1">
      <c r="A32" s="107" t="s">
        <v>72</v>
      </c>
      <c r="B32" s="112">
        <v>36680</v>
      </c>
      <c r="C32" s="95">
        <v>21</v>
      </c>
      <c r="D32" s="95">
        <v>0</v>
      </c>
      <c r="E32" s="102">
        <f t="shared" si="3"/>
        <v>9267.929292929293</v>
      </c>
      <c r="F32" s="95">
        <v>0</v>
      </c>
      <c r="G32" s="98">
        <v>7</v>
      </c>
      <c r="H32" s="103">
        <v>396</v>
      </c>
      <c r="I32" s="75"/>
      <c r="J32" s="76"/>
      <c r="K32" s="76"/>
      <c r="L32" s="76"/>
    </row>
    <row r="33" spans="1:12" ht="18" customHeight="1">
      <c r="A33" s="107" t="s">
        <v>75</v>
      </c>
      <c r="B33" s="112">
        <v>0</v>
      </c>
      <c r="C33" s="95">
        <v>40392</v>
      </c>
      <c r="D33" s="95">
        <v>137</v>
      </c>
      <c r="E33" s="102">
        <f t="shared" si="3"/>
        <v>1097.3105134474329</v>
      </c>
      <c r="F33" s="95">
        <v>5</v>
      </c>
      <c r="G33" s="110">
        <v>44</v>
      </c>
      <c r="H33" s="104">
        <v>3681</v>
      </c>
      <c r="I33" s="75">
        <v>0</v>
      </c>
      <c r="J33" s="76">
        <v>1</v>
      </c>
      <c r="K33" s="76">
        <v>11</v>
      </c>
      <c r="L33" s="76">
        <v>34</v>
      </c>
    </row>
    <row r="34" spans="1:12" ht="16.5" customHeight="1">
      <c r="A34" s="107" t="s">
        <v>66</v>
      </c>
      <c r="B34" s="112">
        <v>990</v>
      </c>
      <c r="C34" s="95">
        <v>61</v>
      </c>
      <c r="D34" s="95">
        <v>0</v>
      </c>
      <c r="E34" s="102">
        <f t="shared" si="3"/>
        <v>10510</v>
      </c>
      <c r="F34" s="95">
        <v>0</v>
      </c>
      <c r="G34" s="110">
        <v>0</v>
      </c>
      <c r="H34" s="143">
        <v>10</v>
      </c>
      <c r="I34" s="75"/>
      <c r="J34" s="76"/>
      <c r="K34" s="76"/>
      <c r="L34" s="76"/>
    </row>
    <row r="35" spans="1:12" ht="16.5" thickBot="1">
      <c r="A35" s="109" t="s">
        <v>73</v>
      </c>
      <c r="B35" s="90">
        <v>3280</v>
      </c>
      <c r="C35" s="96">
        <v>200</v>
      </c>
      <c r="D35" s="96">
        <v>0</v>
      </c>
      <c r="E35" s="106">
        <f t="shared" si="3"/>
        <v>9666.666666666666</v>
      </c>
      <c r="F35" s="96">
        <v>0</v>
      </c>
      <c r="G35" s="132">
        <v>0</v>
      </c>
      <c r="H35" s="105">
        <v>36</v>
      </c>
      <c r="I35" s="75"/>
      <c r="J35" s="76"/>
      <c r="K35" s="76"/>
      <c r="L35" s="76"/>
    </row>
    <row r="36" spans="1:12" ht="16.5" thickBot="1">
      <c r="A36" s="10" t="s">
        <v>3</v>
      </c>
      <c r="B36" s="25">
        <f>SUM(B27:B35)</f>
        <v>90159</v>
      </c>
      <c r="C36" s="26">
        <f>SUM(C27:C35)</f>
        <v>42076</v>
      </c>
      <c r="D36" s="27">
        <f>SUM(D27:D35)</f>
        <v>205</v>
      </c>
      <c r="E36" s="28">
        <f t="shared" si="3"/>
        <v>349.0247314382242</v>
      </c>
      <c r="F36" s="29">
        <f aca="true" t="shared" si="4" ref="F36:L36">SUM(F27:F35)</f>
        <v>5</v>
      </c>
      <c r="G36" s="44">
        <f t="shared" si="4"/>
        <v>151</v>
      </c>
      <c r="H36" s="30">
        <f t="shared" si="4"/>
        <v>37887</v>
      </c>
      <c r="I36" s="77">
        <f t="shared" si="4"/>
        <v>16</v>
      </c>
      <c r="J36" s="77">
        <f t="shared" si="4"/>
        <v>1</v>
      </c>
      <c r="K36" s="77">
        <f t="shared" si="4"/>
        <v>314</v>
      </c>
      <c r="L36" s="77">
        <f t="shared" si="4"/>
        <v>64</v>
      </c>
    </row>
    <row r="37" spans="1:12" ht="16.5" thickBot="1">
      <c r="A37" s="38" t="s">
        <v>28</v>
      </c>
      <c r="B37" s="39"/>
      <c r="C37" s="39"/>
      <c r="D37" s="39"/>
      <c r="E37" s="39"/>
      <c r="F37" s="39"/>
      <c r="G37" s="39"/>
      <c r="H37" s="40"/>
      <c r="I37" s="73"/>
      <c r="J37" s="74"/>
      <c r="K37" s="74"/>
      <c r="L37" s="74"/>
    </row>
    <row r="38" spans="1:12" ht="16.5" customHeight="1">
      <c r="A38" s="111" t="s">
        <v>76</v>
      </c>
      <c r="B38" s="94">
        <v>2486</v>
      </c>
      <c r="C38" s="94">
        <v>782</v>
      </c>
      <c r="D38" s="94">
        <v>4</v>
      </c>
      <c r="E38" s="100">
        <f aca="true" t="shared" si="5" ref="E38:E44">SUM(B38:C38)*100/H38</f>
        <v>29.787621912314282</v>
      </c>
      <c r="F38" s="94">
        <v>0</v>
      </c>
      <c r="G38" s="97">
        <v>14</v>
      </c>
      <c r="H38" s="126">
        <v>10971</v>
      </c>
      <c r="I38" s="68"/>
      <c r="J38" s="69"/>
      <c r="K38" s="69"/>
      <c r="L38" s="69"/>
    </row>
    <row r="39" spans="1:14" ht="15.75">
      <c r="A39" s="107" t="s">
        <v>77</v>
      </c>
      <c r="B39" s="95">
        <v>98362</v>
      </c>
      <c r="C39" s="95">
        <v>9802</v>
      </c>
      <c r="D39" s="95">
        <v>0</v>
      </c>
      <c r="E39" s="102">
        <f t="shared" si="5"/>
        <v>222.33093525179856</v>
      </c>
      <c r="F39" s="95">
        <v>0</v>
      </c>
      <c r="G39" s="98">
        <v>177</v>
      </c>
      <c r="H39" s="127">
        <v>48650</v>
      </c>
      <c r="I39" s="147">
        <v>195</v>
      </c>
      <c r="J39" s="148">
        <v>216</v>
      </c>
      <c r="K39" s="148">
        <v>417</v>
      </c>
      <c r="L39" s="148">
        <v>0</v>
      </c>
      <c r="N39" s="91"/>
    </row>
    <row r="40" spans="1:12" ht="16.5" customHeight="1">
      <c r="A40" s="107" t="s">
        <v>78</v>
      </c>
      <c r="B40" s="146">
        <v>3842</v>
      </c>
      <c r="C40" s="146">
        <v>1848</v>
      </c>
      <c r="D40" s="95">
        <v>15</v>
      </c>
      <c r="E40" s="102">
        <f t="shared" si="5"/>
        <v>34.4723130982673</v>
      </c>
      <c r="F40" s="95">
        <v>0</v>
      </c>
      <c r="G40" s="98">
        <v>5</v>
      </c>
      <c r="H40" s="127">
        <v>16506</v>
      </c>
      <c r="I40" s="68"/>
      <c r="J40" s="69"/>
      <c r="K40" s="69"/>
      <c r="L40" s="69"/>
    </row>
    <row r="41" spans="1:12" ht="18.75" customHeight="1">
      <c r="A41" s="107" t="s">
        <v>79</v>
      </c>
      <c r="B41" s="95">
        <v>6326</v>
      </c>
      <c r="C41" s="95">
        <v>1402</v>
      </c>
      <c r="D41" s="95">
        <v>22</v>
      </c>
      <c r="E41" s="102">
        <f t="shared" si="5"/>
        <v>24.172661870503596</v>
      </c>
      <c r="F41" s="95">
        <v>0</v>
      </c>
      <c r="G41" s="98">
        <v>0</v>
      </c>
      <c r="H41" s="127">
        <v>31970</v>
      </c>
      <c r="I41" s="68"/>
      <c r="J41" s="69"/>
      <c r="K41" s="69"/>
      <c r="L41" s="69"/>
    </row>
    <row r="42" spans="1:12" ht="18" customHeight="1" thickBot="1">
      <c r="A42" s="109" t="s">
        <v>80</v>
      </c>
      <c r="B42" s="96">
        <v>59965</v>
      </c>
      <c r="C42" s="96">
        <v>2413</v>
      </c>
      <c r="D42" s="96">
        <v>0</v>
      </c>
      <c r="E42" s="106">
        <f t="shared" si="5"/>
        <v>197.91230408020814</v>
      </c>
      <c r="F42" s="96">
        <v>0</v>
      </c>
      <c r="G42" s="132">
        <v>0</v>
      </c>
      <c r="H42" s="128">
        <v>31518</v>
      </c>
      <c r="I42" s="68"/>
      <c r="J42" s="69"/>
      <c r="K42" s="69"/>
      <c r="L42" s="69"/>
    </row>
    <row r="43" spans="1:12" ht="16.5" customHeight="1" thickBot="1">
      <c r="A43" s="10" t="s">
        <v>3</v>
      </c>
      <c r="B43" s="21">
        <f>SUM(B38:B42)</f>
        <v>170981</v>
      </c>
      <c r="C43" s="21">
        <f>SUM(C38:C42)</f>
        <v>16247</v>
      </c>
      <c r="D43" s="21">
        <f>SUM(D38:D42)</f>
        <v>41</v>
      </c>
      <c r="E43" s="22">
        <f t="shared" si="5"/>
        <v>134.10306915446048</v>
      </c>
      <c r="F43" s="21">
        <f aca="true" t="shared" si="6" ref="F43:L43">SUM(F38:F42)</f>
        <v>0</v>
      </c>
      <c r="G43" s="29">
        <f t="shared" si="6"/>
        <v>196</v>
      </c>
      <c r="H43" s="23">
        <f t="shared" si="6"/>
        <v>139615</v>
      </c>
      <c r="I43" s="70">
        <f t="shared" si="6"/>
        <v>195</v>
      </c>
      <c r="J43" s="70">
        <f t="shared" si="6"/>
        <v>216</v>
      </c>
      <c r="K43" s="70">
        <f t="shared" si="6"/>
        <v>417</v>
      </c>
      <c r="L43" s="70">
        <f t="shared" si="6"/>
        <v>0</v>
      </c>
    </row>
    <row r="44" spans="1:12" ht="18.75" customHeight="1" thickBot="1">
      <c r="A44" s="113" t="s">
        <v>81</v>
      </c>
      <c r="B44" s="115">
        <v>224670</v>
      </c>
      <c r="C44" s="121">
        <v>134057</v>
      </c>
      <c r="D44" s="115">
        <v>0</v>
      </c>
      <c r="E44" s="116">
        <f t="shared" si="5"/>
        <v>171.1867642076229</v>
      </c>
      <c r="F44" s="115">
        <v>11</v>
      </c>
      <c r="G44" s="114">
        <v>2775</v>
      </c>
      <c r="H44" s="117">
        <v>209553</v>
      </c>
      <c r="I44" s="68">
        <v>9289</v>
      </c>
      <c r="J44" s="69">
        <v>2989</v>
      </c>
      <c r="K44" s="69"/>
      <c r="L44" s="69"/>
    </row>
    <row r="45" spans="1:12" ht="18.75" customHeight="1" thickBot="1">
      <c r="A45" s="38" t="s">
        <v>30</v>
      </c>
      <c r="B45" s="39"/>
      <c r="C45" s="39"/>
      <c r="D45" s="39"/>
      <c r="E45" s="39"/>
      <c r="F45" s="39"/>
      <c r="G45" s="39"/>
      <c r="H45" s="40"/>
      <c r="I45" s="73"/>
      <c r="J45" s="74"/>
      <c r="K45" s="74"/>
      <c r="L45" s="74"/>
    </row>
    <row r="46" spans="1:12" ht="18.75" customHeight="1">
      <c r="A46" s="111" t="s">
        <v>82</v>
      </c>
      <c r="B46" s="97">
        <v>869</v>
      </c>
      <c r="C46" s="97">
        <v>128</v>
      </c>
      <c r="D46" s="97">
        <v>39</v>
      </c>
      <c r="E46" s="100">
        <f>SUM(B46:C46)*100/H46</f>
        <v>2.2628234226055377</v>
      </c>
      <c r="F46" s="97">
        <v>0</v>
      </c>
      <c r="G46" s="144">
        <v>2</v>
      </c>
      <c r="H46" s="145">
        <v>44060</v>
      </c>
      <c r="I46" s="68"/>
      <c r="J46" s="69"/>
      <c r="K46" s="69"/>
      <c r="L46" s="69"/>
    </row>
    <row r="47" spans="1:12" ht="18.75" customHeight="1">
      <c r="A47" s="107" t="s">
        <v>16</v>
      </c>
      <c r="B47" s="98">
        <v>0</v>
      </c>
      <c r="C47" s="98">
        <v>0</v>
      </c>
      <c r="D47" s="98">
        <v>34</v>
      </c>
      <c r="E47" s="102">
        <f>SUM(B47:C47)*100/H47</f>
        <v>0</v>
      </c>
      <c r="F47" s="98">
        <v>0</v>
      </c>
      <c r="G47" s="139">
        <v>0</v>
      </c>
      <c r="H47" s="130">
        <v>18131</v>
      </c>
      <c r="I47" s="68"/>
      <c r="J47" s="69"/>
      <c r="K47" s="69"/>
      <c r="L47" s="69"/>
    </row>
    <row r="48" spans="1:12" ht="18.75" customHeight="1">
      <c r="A48" s="107" t="s">
        <v>83</v>
      </c>
      <c r="B48" s="98">
        <v>655</v>
      </c>
      <c r="C48" s="98">
        <v>16</v>
      </c>
      <c r="D48" s="98">
        <v>0</v>
      </c>
      <c r="E48" s="102">
        <f>SUM(B48:C48)*100/H48</f>
        <v>9.977695167286246</v>
      </c>
      <c r="F48" s="98">
        <v>0</v>
      </c>
      <c r="G48" s="139">
        <v>2</v>
      </c>
      <c r="H48" s="130">
        <v>6725</v>
      </c>
      <c r="I48" s="68"/>
      <c r="J48" s="69"/>
      <c r="K48" s="69"/>
      <c r="L48" s="69"/>
    </row>
    <row r="49" spans="1:12" ht="18.75" customHeight="1" thickBot="1">
      <c r="A49" s="109" t="s">
        <v>25</v>
      </c>
      <c r="B49" s="99">
        <v>0</v>
      </c>
      <c r="C49" s="99">
        <v>0</v>
      </c>
      <c r="D49" s="99">
        <v>1</v>
      </c>
      <c r="E49" s="106">
        <f>SUM(B49:C49)*100/H49</f>
        <v>0</v>
      </c>
      <c r="F49" s="99">
        <v>0</v>
      </c>
      <c r="G49" s="140">
        <v>0</v>
      </c>
      <c r="H49" s="131">
        <v>3444</v>
      </c>
      <c r="I49" s="68"/>
      <c r="J49" s="69"/>
      <c r="K49" s="69"/>
      <c r="L49" s="69"/>
    </row>
    <row r="50" spans="1:12" ht="18.75" customHeight="1" thickBot="1">
      <c r="A50" s="10" t="s">
        <v>3</v>
      </c>
      <c r="B50" s="29">
        <f>SUM(B46:B49)</f>
        <v>1524</v>
      </c>
      <c r="C50" s="29">
        <f>SUM(C46:C49)</f>
        <v>144</v>
      </c>
      <c r="D50" s="29">
        <f>SUM(D46:D49)</f>
        <v>74</v>
      </c>
      <c r="E50" s="31">
        <f>SUM(B50:C50)*100/H50</f>
        <v>2.3051409618573797</v>
      </c>
      <c r="F50" s="29">
        <f aca="true" t="shared" si="7" ref="F50:L50">SUM(F46:F49)</f>
        <v>0</v>
      </c>
      <c r="G50" s="44">
        <f t="shared" si="7"/>
        <v>4</v>
      </c>
      <c r="H50" s="32">
        <f t="shared" si="7"/>
        <v>72360</v>
      </c>
      <c r="I50" s="78">
        <f t="shared" si="7"/>
        <v>0</v>
      </c>
      <c r="J50" s="78">
        <f t="shared" si="7"/>
        <v>0</v>
      </c>
      <c r="K50" s="78">
        <f t="shared" si="7"/>
        <v>0</v>
      </c>
      <c r="L50" s="78">
        <f t="shared" si="7"/>
        <v>0</v>
      </c>
    </row>
    <row r="51" spans="1:12" ht="24.75" customHeight="1" thickBot="1">
      <c r="A51" s="16" t="s">
        <v>5</v>
      </c>
      <c r="B51" s="14"/>
      <c r="C51" s="14"/>
      <c r="D51" s="14"/>
      <c r="E51" s="18"/>
      <c r="F51" s="14"/>
      <c r="G51" s="14"/>
      <c r="H51" s="15"/>
      <c r="I51" s="71"/>
      <c r="J51" s="72"/>
      <c r="K51" s="72"/>
      <c r="L51" s="72"/>
    </row>
    <row r="52" spans="1:12" ht="18" customHeight="1">
      <c r="A52" s="111" t="s">
        <v>54</v>
      </c>
      <c r="B52" s="120">
        <v>31</v>
      </c>
      <c r="C52" s="94">
        <v>23</v>
      </c>
      <c r="D52" s="94">
        <v>1</v>
      </c>
      <c r="E52" s="100">
        <f aca="true" t="shared" si="8" ref="E52:E75">SUM(B52:C52)*100/H52</f>
        <v>317.6470588235294</v>
      </c>
      <c r="F52" s="94">
        <v>0</v>
      </c>
      <c r="G52" s="97">
        <v>0</v>
      </c>
      <c r="H52" s="101">
        <v>17</v>
      </c>
      <c r="I52" s="75"/>
      <c r="J52" s="76"/>
      <c r="K52" s="76"/>
      <c r="L52" s="76"/>
    </row>
    <row r="53" spans="1:12" ht="15.75">
      <c r="A53" s="107" t="s">
        <v>12</v>
      </c>
      <c r="B53" s="112">
        <v>465</v>
      </c>
      <c r="C53" s="95">
        <v>14</v>
      </c>
      <c r="D53" s="95">
        <v>2</v>
      </c>
      <c r="E53" s="102">
        <f t="shared" si="8"/>
        <v>509.5744680851064</v>
      </c>
      <c r="F53" s="95">
        <v>0</v>
      </c>
      <c r="G53" s="98">
        <v>0</v>
      </c>
      <c r="H53" s="103">
        <v>94</v>
      </c>
      <c r="I53" s="75"/>
      <c r="J53" s="76"/>
      <c r="K53" s="76"/>
      <c r="L53" s="76"/>
    </row>
    <row r="54" spans="1:12" ht="15.75" customHeight="1">
      <c r="A54" s="107" t="s">
        <v>84</v>
      </c>
      <c r="B54" s="112">
        <v>1208</v>
      </c>
      <c r="C54" s="95">
        <v>703</v>
      </c>
      <c r="D54" s="95">
        <v>7</v>
      </c>
      <c r="E54" s="102">
        <f t="shared" si="8"/>
        <v>1676.3157894736842</v>
      </c>
      <c r="F54" s="95">
        <v>0</v>
      </c>
      <c r="G54" s="98">
        <v>0</v>
      </c>
      <c r="H54" s="103">
        <v>114</v>
      </c>
      <c r="I54" s="75">
        <v>0</v>
      </c>
      <c r="J54" s="76">
        <v>0</v>
      </c>
      <c r="K54" s="76"/>
      <c r="L54" s="76"/>
    </row>
    <row r="55" spans="1:12" ht="15.75">
      <c r="A55" s="107" t="s">
        <v>95</v>
      </c>
      <c r="B55" s="112">
        <v>440</v>
      </c>
      <c r="C55" s="95">
        <v>25</v>
      </c>
      <c r="D55" s="95">
        <v>3</v>
      </c>
      <c r="E55" s="102">
        <f t="shared" si="8"/>
        <v>117.72151898734177</v>
      </c>
      <c r="F55" s="95">
        <v>0</v>
      </c>
      <c r="G55" s="98">
        <v>0</v>
      </c>
      <c r="H55" s="103">
        <v>395</v>
      </c>
      <c r="I55" s="75">
        <v>0</v>
      </c>
      <c r="J55" s="76">
        <v>0</v>
      </c>
      <c r="K55" s="76">
        <v>0</v>
      </c>
      <c r="L55" s="76">
        <v>0</v>
      </c>
    </row>
    <row r="56" spans="1:12" ht="15.75">
      <c r="A56" s="107" t="s">
        <v>96</v>
      </c>
      <c r="B56" s="112">
        <v>705</v>
      </c>
      <c r="C56" s="95">
        <v>150</v>
      </c>
      <c r="D56" s="95">
        <v>0</v>
      </c>
      <c r="E56" s="102">
        <f t="shared" si="8"/>
        <v>292.8082191780822</v>
      </c>
      <c r="F56" s="95">
        <v>0</v>
      </c>
      <c r="G56" s="98">
        <v>1</v>
      </c>
      <c r="H56" s="103">
        <v>292</v>
      </c>
      <c r="I56" s="75"/>
      <c r="J56" s="76"/>
      <c r="K56" s="76"/>
      <c r="L56" s="76"/>
    </row>
    <row r="57" spans="1:12" ht="15.75">
      <c r="A57" s="107" t="s">
        <v>97</v>
      </c>
      <c r="B57" s="112">
        <v>235</v>
      </c>
      <c r="C57" s="95">
        <v>437</v>
      </c>
      <c r="D57" s="95">
        <v>0</v>
      </c>
      <c r="E57" s="102">
        <f t="shared" si="8"/>
        <v>2688</v>
      </c>
      <c r="F57" s="95">
        <v>0</v>
      </c>
      <c r="G57" s="98">
        <v>0</v>
      </c>
      <c r="H57" s="103">
        <v>25</v>
      </c>
      <c r="I57" s="75">
        <v>0</v>
      </c>
      <c r="J57" s="76">
        <v>0</v>
      </c>
      <c r="K57" s="76"/>
      <c r="L57" s="76"/>
    </row>
    <row r="58" spans="1:12" ht="15.75">
      <c r="A58" s="107" t="s">
        <v>6</v>
      </c>
      <c r="B58" s="112">
        <v>232</v>
      </c>
      <c r="C58" s="95">
        <v>31</v>
      </c>
      <c r="D58" s="95">
        <v>10</v>
      </c>
      <c r="E58" s="102">
        <f t="shared" si="8"/>
        <v>453.44827586206895</v>
      </c>
      <c r="F58" s="95">
        <v>0</v>
      </c>
      <c r="G58" s="98">
        <v>0</v>
      </c>
      <c r="H58" s="103">
        <v>58</v>
      </c>
      <c r="I58" s="75"/>
      <c r="J58" s="76"/>
      <c r="K58" s="76"/>
      <c r="L58" s="76"/>
    </row>
    <row r="59" spans="1:12" ht="15.75">
      <c r="A59" s="107" t="s">
        <v>107</v>
      </c>
      <c r="B59" s="112">
        <v>4476</v>
      </c>
      <c r="C59" s="95">
        <v>2049</v>
      </c>
      <c r="D59" s="95">
        <v>0</v>
      </c>
      <c r="E59" s="102">
        <f t="shared" si="8"/>
        <v>4379.194630872483</v>
      </c>
      <c r="F59" s="95">
        <v>0</v>
      </c>
      <c r="G59" s="98">
        <v>0</v>
      </c>
      <c r="H59" s="103">
        <v>149</v>
      </c>
      <c r="I59" s="75">
        <v>0</v>
      </c>
      <c r="J59" s="76">
        <v>0</v>
      </c>
      <c r="K59" s="76"/>
      <c r="L59" s="76"/>
    </row>
    <row r="60" spans="1:12" ht="15.75">
      <c r="A60" s="107" t="s">
        <v>7</v>
      </c>
      <c r="B60" s="112">
        <v>1154</v>
      </c>
      <c r="C60" s="95">
        <v>79</v>
      </c>
      <c r="D60" s="95">
        <v>0</v>
      </c>
      <c r="E60" s="102">
        <f t="shared" si="8"/>
        <v>1666.2162162162163</v>
      </c>
      <c r="F60" s="95">
        <v>0</v>
      </c>
      <c r="G60" s="98">
        <v>0</v>
      </c>
      <c r="H60" s="103">
        <v>74</v>
      </c>
      <c r="I60" s="75"/>
      <c r="J60" s="76"/>
      <c r="K60" s="76"/>
      <c r="L60" s="76"/>
    </row>
    <row r="61" spans="1:12" ht="15.75" customHeight="1">
      <c r="A61" s="107" t="s">
        <v>108</v>
      </c>
      <c r="B61" s="112">
        <v>335</v>
      </c>
      <c r="C61" s="95">
        <v>118</v>
      </c>
      <c r="D61" s="95">
        <v>0</v>
      </c>
      <c r="E61" s="102">
        <f t="shared" si="8"/>
        <v>408.1081081081081</v>
      </c>
      <c r="F61" s="95">
        <v>0</v>
      </c>
      <c r="G61" s="98">
        <v>2</v>
      </c>
      <c r="H61" s="103">
        <v>111</v>
      </c>
      <c r="I61" s="75">
        <v>8</v>
      </c>
      <c r="J61" s="76"/>
      <c r="K61" s="76"/>
      <c r="L61" s="76"/>
    </row>
    <row r="62" spans="1:12" ht="15.75" customHeight="1">
      <c r="A62" s="108" t="s">
        <v>4</v>
      </c>
      <c r="B62" s="112">
        <v>0</v>
      </c>
      <c r="C62" s="95">
        <v>37</v>
      </c>
      <c r="D62" s="95">
        <v>0</v>
      </c>
      <c r="E62" s="102">
        <f t="shared" si="8"/>
        <v>4.786545924967658</v>
      </c>
      <c r="F62" s="95">
        <v>0</v>
      </c>
      <c r="G62" s="110">
        <v>0</v>
      </c>
      <c r="H62" s="104">
        <v>773</v>
      </c>
      <c r="I62" s="75"/>
      <c r="J62" s="76"/>
      <c r="K62" s="76"/>
      <c r="L62" s="76"/>
    </row>
    <row r="63" spans="1:12" ht="15.75" customHeight="1">
      <c r="A63" s="107" t="s">
        <v>109</v>
      </c>
      <c r="B63" s="112">
        <v>7650</v>
      </c>
      <c r="C63" s="95">
        <v>203</v>
      </c>
      <c r="D63" s="95">
        <v>0</v>
      </c>
      <c r="E63" s="102">
        <f t="shared" si="8"/>
        <v>279.66524216524215</v>
      </c>
      <c r="F63" s="95">
        <v>0</v>
      </c>
      <c r="G63" s="110">
        <v>0</v>
      </c>
      <c r="H63" s="104">
        <v>2808</v>
      </c>
      <c r="I63" s="75"/>
      <c r="J63" s="76"/>
      <c r="K63" s="76"/>
      <c r="L63" s="76"/>
    </row>
    <row r="64" spans="1:12" ht="15.75">
      <c r="A64" s="107" t="s">
        <v>20</v>
      </c>
      <c r="B64" s="112">
        <v>18</v>
      </c>
      <c r="C64" s="95">
        <v>5</v>
      </c>
      <c r="D64" s="95">
        <v>0</v>
      </c>
      <c r="E64" s="102">
        <f t="shared" si="8"/>
        <v>460</v>
      </c>
      <c r="F64" s="95">
        <v>0</v>
      </c>
      <c r="G64" s="98">
        <v>0</v>
      </c>
      <c r="H64" s="103">
        <v>5</v>
      </c>
      <c r="I64" s="75"/>
      <c r="J64" s="76"/>
      <c r="K64" s="76"/>
      <c r="L64" s="76"/>
    </row>
    <row r="65" spans="1:12" ht="16.5" customHeight="1">
      <c r="A65" s="107" t="s">
        <v>10</v>
      </c>
      <c r="B65" s="112">
        <v>554</v>
      </c>
      <c r="C65" s="95">
        <v>33</v>
      </c>
      <c r="D65" s="95">
        <v>0</v>
      </c>
      <c r="E65" s="102">
        <f t="shared" si="8"/>
        <v>1107.5471698113208</v>
      </c>
      <c r="F65" s="95">
        <v>0</v>
      </c>
      <c r="G65" s="98">
        <v>0</v>
      </c>
      <c r="H65" s="103">
        <v>53</v>
      </c>
      <c r="I65" s="75"/>
      <c r="J65" s="76"/>
      <c r="K65" s="76"/>
      <c r="L65" s="76"/>
    </row>
    <row r="66" spans="1:12" ht="15.75" customHeight="1">
      <c r="A66" s="107" t="s">
        <v>8</v>
      </c>
      <c r="B66" s="112">
        <v>822</v>
      </c>
      <c r="C66" s="95">
        <v>50</v>
      </c>
      <c r="D66" s="95">
        <v>0</v>
      </c>
      <c r="E66" s="102">
        <f t="shared" si="8"/>
        <v>528.4848484848485</v>
      </c>
      <c r="F66" s="95">
        <v>0</v>
      </c>
      <c r="G66" s="98">
        <v>0</v>
      </c>
      <c r="H66" s="103">
        <v>165</v>
      </c>
      <c r="I66" s="75"/>
      <c r="J66" s="76"/>
      <c r="K66" s="76"/>
      <c r="L66" s="76"/>
    </row>
    <row r="67" spans="1:12" ht="16.5" customHeight="1">
      <c r="A67" s="107" t="s">
        <v>11</v>
      </c>
      <c r="B67" s="112">
        <v>508</v>
      </c>
      <c r="C67" s="95">
        <v>83</v>
      </c>
      <c r="D67" s="95">
        <v>0</v>
      </c>
      <c r="E67" s="102">
        <f t="shared" si="8"/>
        <v>579.4117647058823</v>
      </c>
      <c r="F67" s="95">
        <v>0</v>
      </c>
      <c r="G67" s="98">
        <v>0</v>
      </c>
      <c r="H67" s="103">
        <v>102</v>
      </c>
      <c r="I67" s="75"/>
      <c r="J67" s="76"/>
      <c r="K67" s="76"/>
      <c r="L67" s="76"/>
    </row>
    <row r="68" spans="1:12" ht="16.5" customHeight="1">
      <c r="A68" s="107" t="s">
        <v>110</v>
      </c>
      <c r="B68" s="112">
        <v>253</v>
      </c>
      <c r="C68" s="95">
        <v>149</v>
      </c>
      <c r="D68" s="95">
        <v>0</v>
      </c>
      <c r="E68" s="102">
        <f t="shared" si="8"/>
        <v>957.1428571428571</v>
      </c>
      <c r="F68" s="95">
        <v>0</v>
      </c>
      <c r="G68" s="98">
        <v>0</v>
      </c>
      <c r="H68" s="103">
        <v>42</v>
      </c>
      <c r="I68" s="75">
        <v>0</v>
      </c>
      <c r="J68" s="76">
        <v>0</v>
      </c>
      <c r="K68" s="76"/>
      <c r="L68" s="76"/>
    </row>
    <row r="69" spans="1:12" ht="15.75">
      <c r="A69" s="107" t="s">
        <v>23</v>
      </c>
      <c r="B69" s="112">
        <v>2768</v>
      </c>
      <c r="C69" s="95">
        <v>724</v>
      </c>
      <c r="D69" s="95">
        <v>0</v>
      </c>
      <c r="E69" s="102">
        <f t="shared" si="8"/>
        <v>637.2262773722628</v>
      </c>
      <c r="F69" s="95">
        <v>4</v>
      </c>
      <c r="G69" s="98">
        <v>4</v>
      </c>
      <c r="H69" s="103">
        <v>548</v>
      </c>
      <c r="I69" s="75">
        <v>2</v>
      </c>
      <c r="J69" s="76">
        <v>5</v>
      </c>
      <c r="K69" s="76">
        <v>15</v>
      </c>
      <c r="L69" s="76">
        <v>4</v>
      </c>
    </row>
    <row r="70" spans="1:12" ht="16.5" customHeight="1">
      <c r="A70" s="107" t="s">
        <v>13</v>
      </c>
      <c r="B70" s="112">
        <v>0</v>
      </c>
      <c r="C70" s="95">
        <v>718</v>
      </c>
      <c r="D70" s="95">
        <v>1</v>
      </c>
      <c r="E70" s="102">
        <f t="shared" si="8"/>
        <v>52.52377468910022</v>
      </c>
      <c r="F70" s="95">
        <v>0</v>
      </c>
      <c r="G70" s="98">
        <v>3</v>
      </c>
      <c r="H70" s="103">
        <v>1367</v>
      </c>
      <c r="I70" s="75"/>
      <c r="J70" s="76"/>
      <c r="K70" s="76"/>
      <c r="L70" s="76"/>
    </row>
    <row r="71" spans="1:12" ht="15.75">
      <c r="A71" s="107" t="s">
        <v>19</v>
      </c>
      <c r="B71" s="112">
        <v>200</v>
      </c>
      <c r="C71" s="95">
        <v>25</v>
      </c>
      <c r="D71" s="95">
        <v>3</v>
      </c>
      <c r="E71" s="102">
        <f t="shared" si="8"/>
        <v>432.6923076923077</v>
      </c>
      <c r="F71" s="95">
        <v>0</v>
      </c>
      <c r="G71" s="99">
        <v>0</v>
      </c>
      <c r="H71" s="105">
        <v>52</v>
      </c>
      <c r="I71" s="75"/>
      <c r="J71" s="76"/>
      <c r="K71" s="76"/>
      <c r="L71" s="76"/>
    </row>
    <row r="72" spans="1:12" ht="16.5" customHeight="1">
      <c r="A72" s="107" t="s">
        <v>29</v>
      </c>
      <c r="B72" s="112">
        <v>74</v>
      </c>
      <c r="C72" s="95">
        <v>53</v>
      </c>
      <c r="D72" s="95">
        <v>0</v>
      </c>
      <c r="E72" s="102">
        <f t="shared" si="8"/>
        <v>362.85714285714283</v>
      </c>
      <c r="F72" s="95">
        <v>0</v>
      </c>
      <c r="G72" s="98">
        <v>0</v>
      </c>
      <c r="H72" s="103">
        <v>35</v>
      </c>
      <c r="I72" s="75"/>
      <c r="J72" s="76"/>
      <c r="K72" s="76"/>
      <c r="L72" s="76"/>
    </row>
    <row r="73" spans="1:12" ht="16.5" thickBot="1">
      <c r="A73" s="109" t="s">
        <v>111</v>
      </c>
      <c r="B73" s="90">
        <v>1152</v>
      </c>
      <c r="C73" s="96">
        <v>1021</v>
      </c>
      <c r="D73" s="96">
        <v>2</v>
      </c>
      <c r="E73" s="106">
        <f t="shared" si="8"/>
        <v>2109.7087378640776</v>
      </c>
      <c r="F73" s="96">
        <v>0</v>
      </c>
      <c r="G73" s="118">
        <v>0</v>
      </c>
      <c r="H73" s="119">
        <v>103</v>
      </c>
      <c r="I73" s="75"/>
      <c r="J73" s="76"/>
      <c r="K73" s="76"/>
      <c r="L73" s="76"/>
    </row>
    <row r="74" spans="1:12" ht="16.5" thickBot="1">
      <c r="A74" s="10" t="s">
        <v>3</v>
      </c>
      <c r="B74" s="29">
        <f>SUM(B52:B73)</f>
        <v>23280</v>
      </c>
      <c r="C74" s="29">
        <f>SUM(C52:C73)</f>
        <v>6730</v>
      </c>
      <c r="D74" s="29">
        <f>SUM(D52:D73)</f>
        <v>29</v>
      </c>
      <c r="E74" s="31">
        <f t="shared" si="8"/>
        <v>406.529395827689</v>
      </c>
      <c r="F74" s="29">
        <f aca="true" t="shared" si="9" ref="F74:L74">SUM(F52:F73)</f>
        <v>4</v>
      </c>
      <c r="G74" s="44">
        <f t="shared" si="9"/>
        <v>10</v>
      </c>
      <c r="H74" s="32">
        <f t="shared" si="9"/>
        <v>7382</v>
      </c>
      <c r="I74" s="89">
        <f t="shared" si="9"/>
        <v>10</v>
      </c>
      <c r="J74" s="89">
        <f t="shared" si="9"/>
        <v>5</v>
      </c>
      <c r="K74" s="89">
        <f t="shared" si="9"/>
        <v>15</v>
      </c>
      <c r="L74" s="89">
        <f t="shared" si="9"/>
        <v>4</v>
      </c>
    </row>
    <row r="75" spans="1:12" ht="16.5" thickBot="1">
      <c r="A75" s="41" t="s">
        <v>1</v>
      </c>
      <c r="B75" s="9">
        <f>SUM(B13+B25+B36+B43+B50+B74+B44+B16)</f>
        <v>570682</v>
      </c>
      <c r="C75" s="9">
        <f>C13+C25+C36+C43+C74+C50+C44+C16</f>
        <v>214944</v>
      </c>
      <c r="D75" s="9">
        <f>SUM(D13+D25+D36+D43+D74+D50+D44+D16)</f>
        <v>6019</v>
      </c>
      <c r="E75" s="17">
        <f t="shared" si="8"/>
        <v>78.28788780170382</v>
      </c>
      <c r="F75" s="9">
        <f aca="true" t="shared" si="10" ref="F75:L75">F13+F25+F36+F43+F74+F50+F44+F16</f>
        <v>20</v>
      </c>
      <c r="G75" s="9">
        <f t="shared" si="10"/>
        <v>3399</v>
      </c>
      <c r="H75" s="9">
        <f t="shared" si="10"/>
        <v>1003509</v>
      </c>
      <c r="I75" s="9">
        <f t="shared" si="10"/>
        <v>9611</v>
      </c>
      <c r="J75" s="9">
        <f t="shared" si="10"/>
        <v>3216</v>
      </c>
      <c r="K75" s="9">
        <f t="shared" si="10"/>
        <v>1366</v>
      </c>
      <c r="L75" s="9">
        <f t="shared" si="10"/>
        <v>93</v>
      </c>
    </row>
    <row r="76" spans="1:89" s="5" customFormat="1" ht="15.75">
      <c r="A76" s="209" t="s">
        <v>52</v>
      </c>
      <c r="B76" s="210"/>
      <c r="C76" s="210"/>
      <c r="D76" s="210"/>
      <c r="E76" s="210"/>
      <c r="F76" s="210"/>
      <c r="G76" s="210"/>
      <c r="H76" s="211"/>
      <c r="I76" s="53"/>
      <c r="J76" s="53"/>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row>
    <row r="77" spans="1:89" s="5" customFormat="1" ht="30.75" customHeight="1">
      <c r="A77" s="212" t="s">
        <v>47</v>
      </c>
      <c r="B77" s="213"/>
      <c r="C77" s="213"/>
      <c r="D77" s="213"/>
      <c r="E77" s="213"/>
      <c r="F77" s="213"/>
      <c r="G77" s="213"/>
      <c r="H77" s="214"/>
      <c r="I77" s="46"/>
      <c r="J77" s="46"/>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row>
    <row r="78" spans="1:89" s="5" customFormat="1" ht="14.25" customHeight="1">
      <c r="A78" s="163" t="s">
        <v>32</v>
      </c>
      <c r="B78" s="159"/>
      <c r="C78" s="159"/>
      <c r="D78" s="159"/>
      <c r="E78" s="159"/>
      <c r="F78" s="159"/>
      <c r="G78" s="159"/>
      <c r="H78" s="164"/>
      <c r="I78" s="47"/>
      <c r="J78" s="4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row>
    <row r="79" spans="1:89" s="5" customFormat="1" ht="17.25" customHeight="1">
      <c r="A79" s="183" t="s">
        <v>36</v>
      </c>
      <c r="B79" s="184"/>
      <c r="C79" s="184"/>
      <c r="D79" s="184"/>
      <c r="E79" s="184"/>
      <c r="F79" s="184"/>
      <c r="G79" s="184"/>
      <c r="H79" s="185"/>
      <c r="I79" s="57"/>
      <c r="J79" s="5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row>
    <row r="80" spans="1:244" s="5" customFormat="1" ht="31.5" customHeight="1">
      <c r="A80" s="163" t="s">
        <v>38</v>
      </c>
      <c r="B80" s="159"/>
      <c r="C80" s="159"/>
      <c r="D80" s="159"/>
      <c r="E80" s="159"/>
      <c r="F80" s="159"/>
      <c r="G80" s="159"/>
      <c r="H80" s="164"/>
      <c r="I80" s="47"/>
      <c r="J80" s="47"/>
      <c r="K80" s="58"/>
      <c r="L80" s="58"/>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c r="CB80" s="149"/>
      <c r="CC80" s="149"/>
      <c r="CD80" s="149"/>
      <c r="CE80" s="149"/>
      <c r="CF80" s="149"/>
      <c r="CG80" s="150"/>
      <c r="CH80" s="149"/>
      <c r="CI80" s="149"/>
      <c r="CJ80" s="149"/>
      <c r="CK80" s="149"/>
      <c r="CL80" s="149"/>
      <c r="CM80" s="149"/>
      <c r="CN80" s="151"/>
      <c r="CO80" s="150"/>
      <c r="CP80" s="149"/>
      <c r="CQ80" s="149"/>
      <c r="CR80" s="149"/>
      <c r="CS80" s="149"/>
      <c r="CT80" s="149"/>
      <c r="CU80" s="149"/>
      <c r="CV80" s="151"/>
      <c r="CW80" s="150"/>
      <c r="CX80" s="149"/>
      <c r="CY80" s="149"/>
      <c r="CZ80" s="149"/>
      <c r="DA80" s="149"/>
      <c r="DB80" s="149"/>
      <c r="DC80" s="149"/>
      <c r="DD80" s="151"/>
      <c r="DE80" s="150"/>
      <c r="DF80" s="149"/>
      <c r="DG80" s="149"/>
      <c r="DH80" s="149"/>
      <c r="DI80" s="149"/>
      <c r="DJ80" s="149"/>
      <c r="DK80" s="149"/>
      <c r="DL80" s="151"/>
      <c r="DM80" s="150"/>
      <c r="DN80" s="149"/>
      <c r="DO80" s="149"/>
      <c r="DP80" s="149"/>
      <c r="DQ80" s="149"/>
      <c r="DR80" s="149"/>
      <c r="DS80" s="149"/>
      <c r="DT80" s="151"/>
      <c r="DU80" s="150"/>
      <c r="DV80" s="149"/>
      <c r="DW80" s="149"/>
      <c r="DX80" s="149"/>
      <c r="DY80" s="149"/>
      <c r="DZ80" s="149"/>
      <c r="EA80" s="149"/>
      <c r="EB80" s="151"/>
      <c r="EC80" s="150"/>
      <c r="ED80" s="149"/>
      <c r="EE80" s="149"/>
      <c r="EF80" s="149"/>
      <c r="EG80" s="149"/>
      <c r="EH80" s="149"/>
      <c r="EI80" s="149"/>
      <c r="EJ80" s="151"/>
      <c r="EK80" s="150"/>
      <c r="EL80" s="149"/>
      <c r="EM80" s="149"/>
      <c r="EN80" s="149"/>
      <c r="EO80" s="149"/>
      <c r="EP80" s="149"/>
      <c r="EQ80" s="149"/>
      <c r="ER80" s="151"/>
      <c r="ES80" s="150"/>
      <c r="ET80" s="149"/>
      <c r="EU80" s="149"/>
      <c r="EV80" s="149"/>
      <c r="EW80" s="149"/>
      <c r="EX80" s="149"/>
      <c r="EY80" s="149"/>
      <c r="EZ80" s="151"/>
      <c r="FA80" s="150"/>
      <c r="FB80" s="149"/>
      <c r="FC80" s="149"/>
      <c r="FD80" s="149"/>
      <c r="FE80" s="149"/>
      <c r="FF80" s="149"/>
      <c r="FG80" s="149"/>
      <c r="FH80" s="151"/>
      <c r="FI80" s="150"/>
      <c r="FJ80" s="149"/>
      <c r="FK80" s="149"/>
      <c r="FL80" s="149"/>
      <c r="FM80" s="149"/>
      <c r="FN80" s="149"/>
      <c r="FO80" s="149"/>
      <c r="FP80" s="151"/>
      <c r="FQ80" s="150"/>
      <c r="FR80" s="149"/>
      <c r="FS80" s="149"/>
      <c r="FT80" s="149"/>
      <c r="FU80" s="149"/>
      <c r="FV80" s="149"/>
      <c r="FW80" s="149"/>
      <c r="FX80" s="151"/>
      <c r="FY80" s="150"/>
      <c r="FZ80" s="149"/>
      <c r="GA80" s="149"/>
      <c r="GB80" s="149"/>
      <c r="GC80" s="149"/>
      <c r="GD80" s="149"/>
      <c r="GE80" s="149"/>
      <c r="GF80" s="151"/>
      <c r="GG80" s="150"/>
      <c r="GH80" s="149"/>
      <c r="GI80" s="149"/>
      <c r="GJ80" s="149"/>
      <c r="GK80" s="149"/>
      <c r="GL80" s="149"/>
      <c r="GM80" s="149"/>
      <c r="GN80" s="151"/>
      <c r="GO80" s="150"/>
      <c r="GP80" s="149"/>
      <c r="GQ80" s="149"/>
      <c r="GR80" s="149"/>
      <c r="GS80" s="149"/>
      <c r="GT80" s="149"/>
      <c r="GU80" s="149"/>
      <c r="GV80" s="151"/>
      <c r="GW80" s="150"/>
      <c r="GX80" s="149"/>
      <c r="GY80" s="149"/>
      <c r="GZ80" s="149"/>
      <c r="HA80" s="149"/>
      <c r="HB80" s="149"/>
      <c r="HC80" s="149"/>
      <c r="HD80" s="151"/>
      <c r="HE80" s="150"/>
      <c r="HF80" s="149"/>
      <c r="HG80" s="149"/>
      <c r="HH80" s="149"/>
      <c r="HI80" s="149"/>
      <c r="HJ80" s="149"/>
      <c r="HK80" s="149"/>
      <c r="HL80" s="151"/>
      <c r="HM80" s="150"/>
      <c r="HN80" s="149"/>
      <c r="HO80" s="149"/>
      <c r="HP80" s="149"/>
      <c r="HQ80" s="149"/>
      <c r="HR80" s="149"/>
      <c r="HS80" s="149"/>
      <c r="HT80" s="151"/>
      <c r="HU80" s="150"/>
      <c r="HV80" s="149"/>
      <c r="HW80" s="149"/>
      <c r="HX80" s="149"/>
      <c r="HY80" s="149"/>
      <c r="HZ80" s="149"/>
      <c r="IA80" s="149"/>
      <c r="IB80" s="151"/>
      <c r="IC80" s="150"/>
      <c r="ID80" s="149"/>
      <c r="IE80" s="149"/>
      <c r="IF80" s="149"/>
      <c r="IG80" s="149"/>
      <c r="IH80" s="149"/>
      <c r="II80" s="149"/>
      <c r="IJ80" s="151"/>
    </row>
    <row r="81" spans="1:244" s="5" customFormat="1" ht="46.5" customHeight="1">
      <c r="A81" s="163" t="s">
        <v>42</v>
      </c>
      <c r="B81" s="159"/>
      <c r="C81" s="159"/>
      <c r="D81" s="159"/>
      <c r="E81" s="159"/>
      <c r="F81" s="159"/>
      <c r="G81" s="159"/>
      <c r="H81" s="164"/>
      <c r="I81" s="47"/>
      <c r="J81" s="47"/>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row>
    <row r="82" spans="1:89" s="5" customFormat="1" ht="132.75" customHeight="1">
      <c r="A82" s="163" t="s">
        <v>57</v>
      </c>
      <c r="B82" s="159"/>
      <c r="C82" s="159"/>
      <c r="D82" s="159"/>
      <c r="E82" s="159"/>
      <c r="F82" s="159"/>
      <c r="G82" s="159"/>
      <c r="H82" s="164"/>
      <c r="I82" s="47"/>
      <c r="J82" s="4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row>
    <row r="83" spans="1:89" s="5" customFormat="1" ht="39.75" customHeight="1">
      <c r="A83" s="152" t="s">
        <v>58</v>
      </c>
      <c r="B83" s="153"/>
      <c r="C83" s="153"/>
      <c r="D83" s="153"/>
      <c r="E83" s="153"/>
      <c r="F83" s="153"/>
      <c r="G83" s="153"/>
      <c r="H83" s="154"/>
      <c r="I83" s="47"/>
      <c r="J83" s="4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row>
    <row r="84" spans="1:89" s="5" customFormat="1" ht="18" customHeight="1">
      <c r="A84" s="189" t="s">
        <v>119</v>
      </c>
      <c r="B84" s="190"/>
      <c r="C84" s="190"/>
      <c r="D84" s="190"/>
      <c r="E84" s="190"/>
      <c r="F84" s="190"/>
      <c r="G84" s="190"/>
      <c r="H84" s="191"/>
      <c r="I84" s="47"/>
      <c r="J84" s="4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row>
    <row r="85" spans="1:89" s="5" customFormat="1" ht="21" customHeight="1">
      <c r="A85" s="197" t="s">
        <v>60</v>
      </c>
      <c r="B85" s="198"/>
      <c r="C85" s="198"/>
      <c r="D85" s="198"/>
      <c r="E85" s="198"/>
      <c r="F85" s="198"/>
      <c r="G85" s="198"/>
      <c r="H85" s="199"/>
      <c r="I85" s="47"/>
      <c r="J85" s="4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row>
    <row r="86" spans="1:89" s="5" customFormat="1" ht="51" customHeight="1">
      <c r="A86" s="200" t="s">
        <v>120</v>
      </c>
      <c r="B86" s="201"/>
      <c r="C86" s="201"/>
      <c r="D86" s="201"/>
      <c r="E86" s="201"/>
      <c r="F86" s="201"/>
      <c r="G86" s="201"/>
      <c r="H86" s="202"/>
      <c r="I86" s="47"/>
      <c r="J86" s="4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row>
    <row r="87" spans="1:89" s="5" customFormat="1" ht="36" customHeight="1">
      <c r="A87" s="163" t="s">
        <v>104</v>
      </c>
      <c r="B87" s="159"/>
      <c r="C87" s="159"/>
      <c r="D87" s="159"/>
      <c r="E87" s="159"/>
      <c r="F87" s="159"/>
      <c r="G87" s="159"/>
      <c r="H87" s="164"/>
      <c r="I87" s="47"/>
      <c r="J87" s="4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row>
    <row r="88" spans="1:89" s="63" customFormat="1" ht="49.5" customHeight="1">
      <c r="A88" s="152" t="s">
        <v>69</v>
      </c>
      <c r="B88" s="153"/>
      <c r="C88" s="153"/>
      <c r="D88" s="153"/>
      <c r="E88" s="153"/>
      <c r="F88" s="153"/>
      <c r="G88" s="153"/>
      <c r="H88" s="154"/>
      <c r="I88" s="47"/>
      <c r="J88" s="47"/>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row>
    <row r="89" spans="1:89" s="5" customFormat="1" ht="32.25" customHeight="1">
      <c r="A89" s="163" t="s">
        <v>106</v>
      </c>
      <c r="B89" s="159"/>
      <c r="C89" s="159"/>
      <c r="D89" s="159"/>
      <c r="E89" s="159"/>
      <c r="F89" s="159"/>
      <c r="G89" s="159"/>
      <c r="H89" s="164"/>
      <c r="I89" s="47"/>
      <c r="J89" s="4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row>
    <row r="90" spans="1:89" s="5" customFormat="1" ht="38.25" customHeight="1">
      <c r="A90" s="160" t="s">
        <v>68</v>
      </c>
      <c r="B90" s="161"/>
      <c r="C90" s="161"/>
      <c r="D90" s="161"/>
      <c r="E90" s="161"/>
      <c r="F90" s="161"/>
      <c r="G90" s="161"/>
      <c r="H90" s="162"/>
      <c r="I90" s="47"/>
      <c r="J90" s="4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row>
    <row r="91" spans="1:89" s="5" customFormat="1" ht="30.75" customHeight="1">
      <c r="A91" s="163" t="s">
        <v>89</v>
      </c>
      <c r="B91" s="159"/>
      <c r="C91" s="159"/>
      <c r="D91" s="159"/>
      <c r="E91" s="159"/>
      <c r="F91" s="159"/>
      <c r="G91" s="159"/>
      <c r="H91" s="164"/>
      <c r="I91" s="59"/>
      <c r="J91" s="59"/>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row>
    <row r="92" spans="1:89" s="5" customFormat="1" ht="21.75" customHeight="1">
      <c r="A92" s="152" t="s">
        <v>90</v>
      </c>
      <c r="B92" s="153"/>
      <c r="C92" s="153"/>
      <c r="D92" s="153"/>
      <c r="E92" s="153"/>
      <c r="F92" s="153"/>
      <c r="G92" s="153"/>
      <c r="H92" s="154"/>
      <c r="I92" s="59"/>
      <c r="J92" s="59"/>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row>
    <row r="93" spans="1:89" s="5" customFormat="1" ht="21.75" customHeight="1">
      <c r="A93" s="125" t="s">
        <v>91</v>
      </c>
      <c r="B93" s="47"/>
      <c r="C93" s="47"/>
      <c r="D93" s="47"/>
      <c r="E93" s="47"/>
      <c r="F93" s="47"/>
      <c r="G93" s="47"/>
      <c r="H93" s="79"/>
      <c r="I93" s="59"/>
      <c r="J93" s="59"/>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row>
    <row r="94" spans="1:89" s="5" customFormat="1" ht="16.5" customHeight="1">
      <c r="A94" s="125" t="s">
        <v>92</v>
      </c>
      <c r="B94" s="47"/>
      <c r="C94" s="47"/>
      <c r="D94" s="47"/>
      <c r="E94" s="47"/>
      <c r="F94" s="47"/>
      <c r="G94" s="47"/>
      <c r="H94" s="79"/>
      <c r="I94" s="59"/>
      <c r="J94" s="59"/>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row>
    <row r="95" spans="1:89" s="5" customFormat="1" ht="19.5" customHeight="1">
      <c r="A95" s="125" t="s">
        <v>93</v>
      </c>
      <c r="B95" s="47"/>
      <c r="C95" s="47"/>
      <c r="D95" s="47"/>
      <c r="E95" s="47"/>
      <c r="F95" s="47"/>
      <c r="G95" s="47"/>
      <c r="H95" s="79"/>
      <c r="I95" s="59"/>
      <c r="J95" s="59"/>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row>
    <row r="96" spans="1:89" s="5" customFormat="1" ht="47.25" customHeight="1">
      <c r="A96" s="192" t="s">
        <v>85</v>
      </c>
      <c r="B96" s="193"/>
      <c r="C96" s="193"/>
      <c r="D96" s="193"/>
      <c r="E96" s="193"/>
      <c r="F96" s="193"/>
      <c r="G96" s="193"/>
      <c r="H96" s="194"/>
      <c r="I96" s="59"/>
      <c r="J96" s="59"/>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row>
    <row r="97" spans="1:89" s="5" customFormat="1" ht="24.75" customHeight="1">
      <c r="A97" s="85" t="s">
        <v>103</v>
      </c>
      <c r="B97" s="47"/>
      <c r="C97" s="47"/>
      <c r="D97" s="47"/>
      <c r="E97" s="47"/>
      <c r="F97" s="47"/>
      <c r="G97" s="47"/>
      <c r="H97" s="79"/>
      <c r="I97" s="59"/>
      <c r="J97" s="59"/>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row>
    <row r="98" spans="1:89" s="5" customFormat="1" ht="29.25" customHeight="1">
      <c r="A98" s="152" t="s">
        <v>100</v>
      </c>
      <c r="B98" s="153"/>
      <c r="C98" s="153"/>
      <c r="D98" s="153"/>
      <c r="E98" s="153"/>
      <c r="F98" s="153"/>
      <c r="G98" s="153"/>
      <c r="H98" s="154"/>
      <c r="I98" s="59"/>
      <c r="J98" s="59"/>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row>
    <row r="99" spans="1:89" s="5" customFormat="1" ht="37.5" customHeight="1">
      <c r="A99" s="192" t="s">
        <v>86</v>
      </c>
      <c r="B99" s="193"/>
      <c r="C99" s="193"/>
      <c r="D99" s="193"/>
      <c r="E99" s="193"/>
      <c r="F99" s="193"/>
      <c r="G99" s="193"/>
      <c r="H99" s="194"/>
      <c r="I99" s="59"/>
      <c r="J99" s="59"/>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row>
    <row r="100" spans="1:89" s="5" customFormat="1" ht="51.75" customHeight="1">
      <c r="A100" s="160" t="s">
        <v>87</v>
      </c>
      <c r="B100" s="161"/>
      <c r="C100" s="161"/>
      <c r="D100" s="161"/>
      <c r="E100" s="161"/>
      <c r="F100" s="161"/>
      <c r="G100" s="161"/>
      <c r="H100" s="162"/>
      <c r="I100" s="59"/>
      <c r="J100" s="59"/>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row>
    <row r="101" spans="1:89" s="5" customFormat="1" ht="18.75" customHeight="1">
      <c r="A101" s="186" t="s">
        <v>121</v>
      </c>
      <c r="B101" s="187"/>
      <c r="C101" s="187"/>
      <c r="D101" s="187"/>
      <c r="E101" s="187"/>
      <c r="F101" s="187"/>
      <c r="G101" s="187"/>
      <c r="H101" s="188"/>
      <c r="I101" s="59"/>
      <c r="J101" s="59"/>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row>
    <row r="102" spans="1:89" s="5" customFormat="1" ht="15.75" customHeight="1">
      <c r="A102" s="163" t="s">
        <v>88</v>
      </c>
      <c r="B102" s="159"/>
      <c r="C102" s="159"/>
      <c r="D102" s="159"/>
      <c r="E102" s="159"/>
      <c r="F102" s="159"/>
      <c r="G102" s="159"/>
      <c r="H102" s="164"/>
      <c r="I102" s="59"/>
      <c r="J102" s="59"/>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row>
    <row r="103" spans="1:89" s="5" customFormat="1" ht="45.75" customHeight="1">
      <c r="A103" s="150" t="s">
        <v>94</v>
      </c>
      <c r="B103" s="149"/>
      <c r="C103" s="149"/>
      <c r="D103" s="149"/>
      <c r="E103" s="149"/>
      <c r="F103" s="149"/>
      <c r="G103" s="149"/>
      <c r="H103" s="151"/>
      <c r="I103" s="60"/>
      <c r="J103" s="60"/>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row>
    <row r="104" spans="1:244" s="5" customFormat="1" ht="47.25" customHeight="1">
      <c r="A104" s="186" t="s">
        <v>105</v>
      </c>
      <c r="B104" s="187"/>
      <c r="C104" s="187"/>
      <c r="D104" s="187"/>
      <c r="E104" s="187"/>
      <c r="F104" s="187"/>
      <c r="G104" s="187"/>
      <c r="H104" s="188"/>
      <c r="I104" s="150"/>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149"/>
      <c r="BY104" s="149"/>
      <c r="BZ104" s="149"/>
      <c r="CA104" s="149"/>
      <c r="CB104" s="149"/>
      <c r="CC104" s="149"/>
      <c r="CD104" s="149"/>
      <c r="CE104" s="149"/>
      <c r="CF104" s="149"/>
      <c r="CG104" s="150"/>
      <c r="CH104" s="149"/>
      <c r="CI104" s="149"/>
      <c r="CJ104" s="149"/>
      <c r="CK104" s="149"/>
      <c r="CL104" s="149"/>
      <c r="CM104" s="149"/>
      <c r="CN104" s="151"/>
      <c r="CO104" s="150"/>
      <c r="CP104" s="149"/>
      <c r="CQ104" s="149"/>
      <c r="CR104" s="149"/>
      <c r="CS104" s="149"/>
      <c r="CT104" s="149"/>
      <c r="CU104" s="149"/>
      <c r="CV104" s="151"/>
      <c r="CW104" s="150"/>
      <c r="CX104" s="149"/>
      <c r="CY104" s="149"/>
      <c r="CZ104" s="149"/>
      <c r="DA104" s="149"/>
      <c r="DB104" s="149"/>
      <c r="DC104" s="149"/>
      <c r="DD104" s="151"/>
      <c r="DE104" s="150"/>
      <c r="DF104" s="149"/>
      <c r="DG104" s="149"/>
      <c r="DH104" s="149"/>
      <c r="DI104" s="149"/>
      <c r="DJ104" s="149"/>
      <c r="DK104" s="149"/>
      <c r="DL104" s="151"/>
      <c r="DM104" s="150"/>
      <c r="DN104" s="149"/>
      <c r="DO104" s="149"/>
      <c r="DP104" s="149"/>
      <c r="DQ104" s="149"/>
      <c r="DR104" s="149"/>
      <c r="DS104" s="149"/>
      <c r="DT104" s="151"/>
      <c r="DU104" s="150"/>
      <c r="DV104" s="149"/>
      <c r="DW104" s="149"/>
      <c r="DX104" s="149"/>
      <c r="DY104" s="149"/>
      <c r="DZ104" s="149"/>
      <c r="EA104" s="149"/>
      <c r="EB104" s="151"/>
      <c r="EC104" s="150"/>
      <c r="ED104" s="149"/>
      <c r="EE104" s="149"/>
      <c r="EF104" s="149"/>
      <c r="EG104" s="149"/>
      <c r="EH104" s="149"/>
      <c r="EI104" s="149"/>
      <c r="EJ104" s="151"/>
      <c r="EK104" s="150"/>
      <c r="EL104" s="149"/>
      <c r="EM104" s="149"/>
      <c r="EN104" s="149"/>
      <c r="EO104" s="149"/>
      <c r="EP104" s="149"/>
      <c r="EQ104" s="149"/>
      <c r="ER104" s="151"/>
      <c r="ES104" s="150"/>
      <c r="ET104" s="149"/>
      <c r="EU104" s="149"/>
      <c r="EV104" s="149"/>
      <c r="EW104" s="149"/>
      <c r="EX104" s="149"/>
      <c r="EY104" s="149"/>
      <c r="EZ104" s="151"/>
      <c r="FA104" s="150"/>
      <c r="FB104" s="149"/>
      <c r="FC104" s="149"/>
      <c r="FD104" s="149"/>
      <c r="FE104" s="149"/>
      <c r="FF104" s="149"/>
      <c r="FG104" s="149"/>
      <c r="FH104" s="151"/>
      <c r="FI104" s="150"/>
      <c r="FJ104" s="149"/>
      <c r="FK104" s="149"/>
      <c r="FL104" s="149"/>
      <c r="FM104" s="149"/>
      <c r="FN104" s="149"/>
      <c r="FO104" s="149"/>
      <c r="FP104" s="151"/>
      <c r="FQ104" s="150"/>
      <c r="FR104" s="149"/>
      <c r="FS104" s="149"/>
      <c r="FT104" s="149"/>
      <c r="FU104" s="149"/>
      <c r="FV104" s="149"/>
      <c r="FW104" s="149"/>
      <c r="FX104" s="151"/>
      <c r="FY104" s="150"/>
      <c r="FZ104" s="149"/>
      <c r="GA104" s="149"/>
      <c r="GB104" s="149"/>
      <c r="GC104" s="149"/>
      <c r="GD104" s="149"/>
      <c r="GE104" s="149"/>
      <c r="GF104" s="151"/>
      <c r="GG104" s="150"/>
      <c r="GH104" s="149"/>
      <c r="GI104" s="149"/>
      <c r="GJ104" s="149"/>
      <c r="GK104" s="149"/>
      <c r="GL104" s="149"/>
      <c r="GM104" s="149"/>
      <c r="GN104" s="151"/>
      <c r="GO104" s="150"/>
      <c r="GP104" s="149"/>
      <c r="GQ104" s="149"/>
      <c r="GR104" s="149"/>
      <c r="GS104" s="149"/>
      <c r="GT104" s="149"/>
      <c r="GU104" s="149"/>
      <c r="GV104" s="151"/>
      <c r="GW104" s="150"/>
      <c r="GX104" s="149"/>
      <c r="GY104" s="149"/>
      <c r="GZ104" s="149"/>
      <c r="HA104" s="149"/>
      <c r="HB104" s="149"/>
      <c r="HC104" s="149"/>
      <c r="HD104" s="151"/>
      <c r="HE104" s="150"/>
      <c r="HF104" s="149"/>
      <c r="HG104" s="149"/>
      <c r="HH104" s="149"/>
      <c r="HI104" s="149"/>
      <c r="HJ104" s="149"/>
      <c r="HK104" s="149"/>
      <c r="HL104" s="151"/>
      <c r="HM104" s="150"/>
      <c r="HN104" s="149"/>
      <c r="HO104" s="149"/>
      <c r="HP104" s="149"/>
      <c r="HQ104" s="149"/>
      <c r="HR104" s="149"/>
      <c r="HS104" s="149"/>
      <c r="HT104" s="151"/>
      <c r="HU104" s="150"/>
      <c r="HV104" s="149"/>
      <c r="HW104" s="149"/>
      <c r="HX104" s="149"/>
      <c r="HY104" s="149"/>
      <c r="HZ104" s="149"/>
      <c r="IA104" s="149"/>
      <c r="IB104" s="151"/>
      <c r="IC104" s="150"/>
      <c r="ID104" s="149"/>
      <c r="IE104" s="149"/>
      <c r="IF104" s="149"/>
      <c r="IG104" s="149"/>
      <c r="IH104" s="149"/>
      <c r="II104" s="149"/>
      <c r="IJ104" s="151"/>
    </row>
    <row r="105" spans="1:244" s="63" customFormat="1" ht="33.75" customHeight="1">
      <c r="A105" s="158" t="s">
        <v>122</v>
      </c>
      <c r="B105" s="153"/>
      <c r="C105" s="153"/>
      <c r="D105" s="153"/>
      <c r="E105" s="153"/>
      <c r="F105" s="153"/>
      <c r="G105" s="153"/>
      <c r="H105" s="154"/>
      <c r="I105" s="150"/>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149"/>
      <c r="BY105" s="149"/>
      <c r="BZ105" s="149"/>
      <c r="CA105" s="149"/>
      <c r="CB105" s="149"/>
      <c r="CC105" s="149"/>
      <c r="CD105" s="149"/>
      <c r="CE105" s="149"/>
      <c r="CF105" s="149"/>
      <c r="CG105" s="150"/>
      <c r="CH105" s="149"/>
      <c r="CI105" s="149"/>
      <c r="CJ105" s="149"/>
      <c r="CK105" s="149"/>
      <c r="CL105" s="149"/>
      <c r="CM105" s="149"/>
      <c r="CN105" s="151"/>
      <c r="CO105" s="150"/>
      <c r="CP105" s="149"/>
      <c r="CQ105" s="149"/>
      <c r="CR105" s="149"/>
      <c r="CS105" s="149"/>
      <c r="CT105" s="149"/>
      <c r="CU105" s="149"/>
      <c r="CV105" s="151"/>
      <c r="CW105" s="150"/>
      <c r="CX105" s="149"/>
      <c r="CY105" s="149"/>
      <c r="CZ105" s="149"/>
      <c r="DA105" s="149"/>
      <c r="DB105" s="149"/>
      <c r="DC105" s="149"/>
      <c r="DD105" s="151"/>
      <c r="DE105" s="150"/>
      <c r="DF105" s="149"/>
      <c r="DG105" s="149"/>
      <c r="DH105" s="149"/>
      <c r="DI105" s="149"/>
      <c r="DJ105" s="149"/>
      <c r="DK105" s="149"/>
      <c r="DL105" s="151"/>
      <c r="DM105" s="150"/>
      <c r="DN105" s="149"/>
      <c r="DO105" s="149"/>
      <c r="DP105" s="149"/>
      <c r="DQ105" s="149"/>
      <c r="DR105" s="149"/>
      <c r="DS105" s="149"/>
      <c r="DT105" s="151"/>
      <c r="DU105" s="150"/>
      <c r="DV105" s="149"/>
      <c r="DW105" s="149"/>
      <c r="DX105" s="149"/>
      <c r="DY105" s="149"/>
      <c r="DZ105" s="149"/>
      <c r="EA105" s="149"/>
      <c r="EB105" s="151"/>
      <c r="EC105" s="150"/>
      <c r="ED105" s="149"/>
      <c r="EE105" s="149"/>
      <c r="EF105" s="149"/>
      <c r="EG105" s="149"/>
      <c r="EH105" s="149"/>
      <c r="EI105" s="149"/>
      <c r="EJ105" s="151"/>
      <c r="EK105" s="150"/>
      <c r="EL105" s="149"/>
      <c r="EM105" s="149"/>
      <c r="EN105" s="149"/>
      <c r="EO105" s="149"/>
      <c r="EP105" s="149"/>
      <c r="EQ105" s="149"/>
      <c r="ER105" s="151"/>
      <c r="ES105" s="150"/>
      <c r="ET105" s="149"/>
      <c r="EU105" s="149"/>
      <c r="EV105" s="149"/>
      <c r="EW105" s="149"/>
      <c r="EX105" s="149"/>
      <c r="EY105" s="149"/>
      <c r="EZ105" s="151"/>
      <c r="FA105" s="150"/>
      <c r="FB105" s="149"/>
      <c r="FC105" s="149"/>
      <c r="FD105" s="149"/>
      <c r="FE105" s="149"/>
      <c r="FF105" s="149"/>
      <c r="FG105" s="149"/>
      <c r="FH105" s="151"/>
      <c r="FI105" s="150"/>
      <c r="FJ105" s="149"/>
      <c r="FK105" s="149"/>
      <c r="FL105" s="149"/>
      <c r="FM105" s="149"/>
      <c r="FN105" s="149"/>
      <c r="FO105" s="149"/>
      <c r="FP105" s="151"/>
      <c r="FQ105" s="150"/>
      <c r="FR105" s="149"/>
      <c r="FS105" s="149"/>
      <c r="FT105" s="149"/>
      <c r="FU105" s="149"/>
      <c r="FV105" s="149"/>
      <c r="FW105" s="149"/>
      <c r="FX105" s="151"/>
      <c r="FY105" s="150"/>
      <c r="FZ105" s="149"/>
      <c r="GA105" s="149"/>
      <c r="GB105" s="149"/>
      <c r="GC105" s="149"/>
      <c r="GD105" s="149"/>
      <c r="GE105" s="149"/>
      <c r="GF105" s="151"/>
      <c r="GG105" s="150"/>
      <c r="GH105" s="149"/>
      <c r="GI105" s="149"/>
      <c r="GJ105" s="149"/>
      <c r="GK105" s="149"/>
      <c r="GL105" s="149"/>
      <c r="GM105" s="149"/>
      <c r="GN105" s="151"/>
      <c r="GO105" s="150"/>
      <c r="GP105" s="149"/>
      <c r="GQ105" s="149"/>
      <c r="GR105" s="149"/>
      <c r="GS105" s="149"/>
      <c r="GT105" s="149"/>
      <c r="GU105" s="149"/>
      <c r="GV105" s="151"/>
      <c r="GW105" s="150"/>
      <c r="GX105" s="149"/>
      <c r="GY105" s="149"/>
      <c r="GZ105" s="149"/>
      <c r="HA105" s="149"/>
      <c r="HB105" s="149"/>
      <c r="HC105" s="149"/>
      <c r="HD105" s="151"/>
      <c r="HE105" s="150"/>
      <c r="HF105" s="149"/>
      <c r="HG105" s="149"/>
      <c r="HH105" s="149"/>
      <c r="HI105" s="149"/>
      <c r="HJ105" s="149"/>
      <c r="HK105" s="149"/>
      <c r="HL105" s="151"/>
      <c r="HM105" s="150"/>
      <c r="HN105" s="149"/>
      <c r="HO105" s="149"/>
      <c r="HP105" s="149"/>
      <c r="HQ105" s="149"/>
      <c r="HR105" s="149"/>
      <c r="HS105" s="149"/>
      <c r="HT105" s="151"/>
      <c r="HU105" s="150"/>
      <c r="HV105" s="149"/>
      <c r="HW105" s="149"/>
      <c r="HX105" s="149"/>
      <c r="HY105" s="149"/>
      <c r="HZ105" s="149"/>
      <c r="IA105" s="149"/>
      <c r="IB105" s="151"/>
      <c r="IC105" s="150"/>
      <c r="ID105" s="149"/>
      <c r="IE105" s="149"/>
      <c r="IF105" s="149"/>
      <c r="IG105" s="149"/>
      <c r="IH105" s="149"/>
      <c r="II105" s="149"/>
      <c r="IJ105" s="151"/>
    </row>
    <row r="106" spans="1:244" s="63" customFormat="1" ht="33.75" customHeight="1">
      <c r="A106" s="150" t="s">
        <v>101</v>
      </c>
      <c r="B106" s="149"/>
      <c r="C106" s="149"/>
      <c r="D106" s="149"/>
      <c r="E106" s="149"/>
      <c r="F106" s="149"/>
      <c r="G106" s="149"/>
      <c r="H106" s="151"/>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c r="GF106" s="58"/>
      <c r="GG106" s="58"/>
      <c r="GH106" s="58"/>
      <c r="GI106" s="58"/>
      <c r="GJ106" s="58"/>
      <c r="GK106" s="58"/>
      <c r="GL106" s="58"/>
      <c r="GM106" s="58"/>
      <c r="GN106" s="58"/>
      <c r="GO106" s="58"/>
      <c r="GP106" s="58"/>
      <c r="GQ106" s="58"/>
      <c r="GR106" s="58"/>
      <c r="GS106" s="58"/>
      <c r="GT106" s="58"/>
      <c r="GU106" s="58"/>
      <c r="GV106" s="58"/>
      <c r="GW106" s="58"/>
      <c r="GX106" s="58"/>
      <c r="GY106" s="58"/>
      <c r="GZ106" s="58"/>
      <c r="HA106" s="58"/>
      <c r="HB106" s="58"/>
      <c r="HC106" s="58"/>
      <c r="HD106" s="58"/>
      <c r="HE106" s="58"/>
      <c r="HF106" s="58"/>
      <c r="HG106" s="58"/>
      <c r="HH106" s="58"/>
      <c r="HI106" s="58"/>
      <c r="HJ106" s="58"/>
      <c r="HK106" s="58"/>
      <c r="HL106" s="58"/>
      <c r="HM106" s="58"/>
      <c r="HN106" s="58"/>
      <c r="HO106" s="58"/>
      <c r="HP106" s="58"/>
      <c r="HQ106" s="58"/>
      <c r="HR106" s="58"/>
      <c r="HS106" s="58"/>
      <c r="HT106" s="58"/>
      <c r="HU106" s="58"/>
      <c r="HV106" s="58"/>
      <c r="HW106" s="58"/>
      <c r="HX106" s="58"/>
      <c r="HY106" s="58"/>
      <c r="HZ106" s="58"/>
      <c r="IA106" s="58"/>
      <c r="IB106" s="58"/>
      <c r="IC106" s="58"/>
      <c r="ID106" s="58"/>
      <c r="IE106" s="58"/>
      <c r="IF106" s="58"/>
      <c r="IG106" s="58"/>
      <c r="IH106" s="58"/>
      <c r="II106" s="58"/>
      <c r="IJ106" s="58"/>
    </row>
    <row r="107" spans="1:244" s="63" customFormat="1" ht="25.5" customHeight="1">
      <c r="A107" s="122" t="s">
        <v>99</v>
      </c>
      <c r="B107" s="123"/>
      <c r="C107" s="123"/>
      <c r="D107" s="123"/>
      <c r="E107" s="123"/>
      <c r="F107" s="123"/>
      <c r="G107" s="123"/>
      <c r="H107" s="124"/>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c r="FS107" s="58"/>
      <c r="FT107" s="58"/>
      <c r="FU107" s="58"/>
      <c r="FV107" s="58"/>
      <c r="FW107" s="58"/>
      <c r="FX107" s="58"/>
      <c r="FY107" s="58"/>
      <c r="FZ107" s="58"/>
      <c r="GA107" s="58"/>
      <c r="GB107" s="58"/>
      <c r="GC107" s="58"/>
      <c r="GD107" s="58"/>
      <c r="GE107" s="58"/>
      <c r="GF107" s="58"/>
      <c r="GG107" s="58"/>
      <c r="GH107" s="58"/>
      <c r="GI107" s="58"/>
      <c r="GJ107" s="58"/>
      <c r="GK107" s="58"/>
      <c r="GL107" s="58"/>
      <c r="GM107" s="58"/>
      <c r="GN107" s="58"/>
      <c r="GO107" s="58"/>
      <c r="GP107" s="58"/>
      <c r="GQ107" s="58"/>
      <c r="GR107" s="58"/>
      <c r="GS107" s="58"/>
      <c r="GT107" s="58"/>
      <c r="GU107" s="58"/>
      <c r="GV107" s="58"/>
      <c r="GW107" s="58"/>
      <c r="GX107" s="58"/>
      <c r="GY107" s="58"/>
      <c r="GZ107" s="58"/>
      <c r="HA107" s="58"/>
      <c r="HB107" s="58"/>
      <c r="HC107" s="58"/>
      <c r="HD107" s="58"/>
      <c r="HE107" s="58"/>
      <c r="HF107" s="58"/>
      <c r="HG107" s="58"/>
      <c r="HH107" s="58"/>
      <c r="HI107" s="58"/>
      <c r="HJ107" s="58"/>
      <c r="HK107" s="58"/>
      <c r="HL107" s="58"/>
      <c r="HM107" s="58"/>
      <c r="HN107" s="58"/>
      <c r="HO107" s="58"/>
      <c r="HP107" s="58"/>
      <c r="HQ107" s="58"/>
      <c r="HR107" s="58"/>
      <c r="HS107" s="58"/>
      <c r="HT107" s="58"/>
      <c r="HU107" s="58"/>
      <c r="HV107" s="58"/>
      <c r="HW107" s="58"/>
      <c r="HX107" s="58"/>
      <c r="HY107" s="58"/>
      <c r="HZ107" s="58"/>
      <c r="IA107" s="58"/>
      <c r="IB107" s="58"/>
      <c r="IC107" s="58"/>
      <c r="ID107" s="58"/>
      <c r="IE107" s="58"/>
      <c r="IF107" s="58"/>
      <c r="IG107" s="58"/>
      <c r="IH107" s="58"/>
      <c r="II107" s="58"/>
      <c r="IJ107" s="58"/>
    </row>
    <row r="108" spans="1:244" s="63" customFormat="1" ht="37.5" customHeight="1">
      <c r="A108" s="152" t="s">
        <v>98</v>
      </c>
      <c r="B108" s="153"/>
      <c r="C108" s="153"/>
      <c r="D108" s="153"/>
      <c r="E108" s="153"/>
      <c r="F108" s="153"/>
      <c r="G108" s="153"/>
      <c r="H108" s="154"/>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58"/>
      <c r="FF108" s="58"/>
      <c r="FG108" s="58"/>
      <c r="FH108" s="58"/>
      <c r="FI108" s="58"/>
      <c r="FJ108" s="58"/>
      <c r="FK108" s="58"/>
      <c r="FL108" s="58"/>
      <c r="FM108" s="58"/>
      <c r="FN108" s="58"/>
      <c r="FO108" s="58"/>
      <c r="FP108" s="58"/>
      <c r="FQ108" s="58"/>
      <c r="FR108" s="58"/>
      <c r="FS108" s="58"/>
      <c r="FT108" s="58"/>
      <c r="FU108" s="58"/>
      <c r="FV108" s="58"/>
      <c r="FW108" s="58"/>
      <c r="FX108" s="58"/>
      <c r="FY108" s="58"/>
      <c r="FZ108" s="58"/>
      <c r="GA108" s="58"/>
      <c r="GB108" s="58"/>
      <c r="GC108" s="58"/>
      <c r="GD108" s="58"/>
      <c r="GE108" s="58"/>
      <c r="GF108" s="58"/>
      <c r="GG108" s="58"/>
      <c r="GH108" s="58"/>
      <c r="GI108" s="58"/>
      <c r="GJ108" s="58"/>
      <c r="GK108" s="58"/>
      <c r="GL108" s="58"/>
      <c r="GM108" s="58"/>
      <c r="GN108" s="58"/>
      <c r="GO108" s="58"/>
      <c r="GP108" s="58"/>
      <c r="GQ108" s="58"/>
      <c r="GR108" s="58"/>
      <c r="GS108" s="58"/>
      <c r="GT108" s="58"/>
      <c r="GU108" s="58"/>
      <c r="GV108" s="58"/>
      <c r="GW108" s="58"/>
      <c r="GX108" s="58"/>
      <c r="GY108" s="58"/>
      <c r="GZ108" s="58"/>
      <c r="HA108" s="58"/>
      <c r="HB108" s="58"/>
      <c r="HC108" s="58"/>
      <c r="HD108" s="58"/>
      <c r="HE108" s="58"/>
      <c r="HF108" s="58"/>
      <c r="HG108" s="58"/>
      <c r="HH108" s="58"/>
      <c r="HI108" s="58"/>
      <c r="HJ108" s="58"/>
      <c r="HK108" s="58"/>
      <c r="HL108" s="58"/>
      <c r="HM108" s="58"/>
      <c r="HN108" s="58"/>
      <c r="HO108" s="58"/>
      <c r="HP108" s="58"/>
      <c r="HQ108" s="58"/>
      <c r="HR108" s="58"/>
      <c r="HS108" s="58"/>
      <c r="HT108" s="58"/>
      <c r="HU108" s="58"/>
      <c r="HV108" s="58"/>
      <c r="HW108" s="58"/>
      <c r="HX108" s="58"/>
      <c r="HY108" s="58"/>
      <c r="HZ108" s="58"/>
      <c r="IA108" s="58"/>
      <c r="IB108" s="58"/>
      <c r="IC108" s="58"/>
      <c r="ID108" s="58"/>
      <c r="IE108" s="58"/>
      <c r="IF108" s="58"/>
      <c r="IG108" s="58"/>
      <c r="IH108" s="58"/>
      <c r="II108" s="58"/>
      <c r="IJ108" s="58"/>
    </row>
    <row r="109" spans="1:89" s="5" customFormat="1" ht="34.5" customHeight="1">
      <c r="A109" s="152" t="s">
        <v>102</v>
      </c>
      <c r="B109" s="153"/>
      <c r="C109" s="153"/>
      <c r="D109" s="153"/>
      <c r="E109" s="153"/>
      <c r="F109" s="153"/>
      <c r="G109" s="153"/>
      <c r="H109" s="154"/>
      <c r="I109" s="57"/>
      <c r="J109" s="5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row>
    <row r="110" spans="1:89" s="5" customFormat="1" ht="32.25" customHeight="1">
      <c r="A110" s="203" t="s">
        <v>116</v>
      </c>
      <c r="B110" s="204"/>
      <c r="C110" s="204"/>
      <c r="D110" s="204"/>
      <c r="E110" s="204"/>
      <c r="F110" s="204"/>
      <c r="G110" s="204"/>
      <c r="H110" s="205"/>
      <c r="I110" s="57"/>
      <c r="J110" s="5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row>
    <row r="111" spans="1:89" s="5" customFormat="1" ht="15" customHeight="1">
      <c r="A111" s="61" t="s">
        <v>112</v>
      </c>
      <c r="B111" s="62"/>
      <c r="C111" s="62"/>
      <c r="D111" s="62"/>
      <c r="E111" s="55"/>
      <c r="F111" s="55"/>
      <c r="G111" s="55"/>
      <c r="H111" s="56"/>
      <c r="I111" s="57"/>
      <c r="J111" s="5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row>
    <row r="112" spans="1:89" s="5" customFormat="1" ht="33.75" customHeight="1">
      <c r="A112" s="155" t="s">
        <v>113</v>
      </c>
      <c r="B112" s="156"/>
      <c r="C112" s="156"/>
      <c r="D112" s="156"/>
      <c r="E112" s="156"/>
      <c r="F112" s="156"/>
      <c r="G112" s="156"/>
      <c r="H112" s="157"/>
      <c r="I112" s="57"/>
      <c r="J112" s="5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row>
    <row r="113" spans="1:89" s="5" customFormat="1" ht="15.75" customHeight="1">
      <c r="A113" s="183" t="s">
        <v>114</v>
      </c>
      <c r="B113" s="184"/>
      <c r="C113" s="184"/>
      <c r="D113" s="184"/>
      <c r="E113" s="184"/>
      <c r="F113" s="184"/>
      <c r="G113" s="184"/>
      <c r="H113" s="185"/>
      <c r="I113" s="57"/>
      <c r="J113" s="5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row>
    <row r="114" spans="1:89" s="5" customFormat="1" ht="32.25" customHeight="1">
      <c r="A114" s="152" t="s">
        <v>115</v>
      </c>
      <c r="B114" s="153"/>
      <c r="C114" s="153"/>
      <c r="D114" s="153"/>
      <c r="E114" s="153"/>
      <c r="F114" s="153"/>
      <c r="G114" s="153"/>
      <c r="H114" s="154"/>
      <c r="I114" s="57"/>
      <c r="J114" s="5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row>
    <row r="115" spans="1:89" s="5" customFormat="1" ht="14.25" customHeight="1">
      <c r="A115" s="183" t="s">
        <v>123</v>
      </c>
      <c r="B115" s="184"/>
      <c r="C115" s="184"/>
      <c r="D115" s="184"/>
      <c r="E115" s="184"/>
      <c r="F115" s="184"/>
      <c r="G115" s="184"/>
      <c r="H115" s="185"/>
      <c r="I115" s="47"/>
      <c r="J115" s="4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row>
    <row r="116" spans="1:10" ht="31.5" customHeight="1" thickBot="1">
      <c r="A116" s="206" t="s">
        <v>118</v>
      </c>
      <c r="B116" s="207"/>
      <c r="C116" s="207"/>
      <c r="D116" s="207"/>
      <c r="E116" s="207"/>
      <c r="F116" s="207"/>
      <c r="G116" s="207"/>
      <c r="H116" s="208"/>
      <c r="I116" s="54"/>
      <c r="J116" s="54"/>
    </row>
    <row r="117" spans="1:10" ht="21" customHeight="1">
      <c r="A117" s="20"/>
      <c r="B117" s="20"/>
      <c r="C117" s="20"/>
      <c r="D117" s="20"/>
      <c r="E117" s="20"/>
      <c r="F117" s="20"/>
      <c r="G117" s="20"/>
      <c r="H117" s="20"/>
      <c r="I117" s="6"/>
      <c r="J117" s="6"/>
    </row>
    <row r="118" spans="1:12" ht="22.5" customHeight="1">
      <c r="A118" s="159"/>
      <c r="B118" s="159"/>
      <c r="C118" s="159"/>
      <c r="D118" s="159"/>
      <c r="E118" s="159"/>
      <c r="F118" s="159"/>
      <c r="G118" s="159"/>
      <c r="H118" s="159"/>
      <c r="I118" s="6"/>
      <c r="J118" s="6"/>
      <c r="K118" s="6"/>
      <c r="L118" s="6"/>
    </row>
    <row r="119" spans="1:12" ht="22.5" customHeight="1">
      <c r="A119" s="6"/>
      <c r="B119" s="6"/>
      <c r="C119" s="7"/>
      <c r="D119" s="7"/>
      <c r="E119" s="8"/>
      <c r="F119" s="8"/>
      <c r="G119" s="8"/>
      <c r="H119" s="6"/>
      <c r="I119" s="6"/>
      <c r="J119" s="6"/>
      <c r="K119" s="6"/>
      <c r="L119" s="6"/>
    </row>
    <row r="120" spans="1:8" ht="22.5" customHeight="1">
      <c r="A120" s="6"/>
      <c r="B120" s="6"/>
      <c r="C120" s="7"/>
      <c r="D120" s="7"/>
      <c r="E120" s="8"/>
      <c r="F120" s="8"/>
      <c r="G120" s="8"/>
      <c r="H120" s="6"/>
    </row>
    <row r="121" ht="33.75" customHeight="1">
      <c r="G121" s="8"/>
    </row>
    <row r="122" ht="24" customHeight="1"/>
    <row r="123" ht="18.75" customHeight="1"/>
  </sheetData>
  <sheetProtection password="CC7E" sheet="1" objects="1" scenarios="1"/>
  <mergeCells count="139">
    <mergeCell ref="A110:H110"/>
    <mergeCell ref="A114:H114"/>
    <mergeCell ref="A116:H116"/>
    <mergeCell ref="A76:H76"/>
    <mergeCell ref="A77:H77"/>
    <mergeCell ref="A78:H78"/>
    <mergeCell ref="A79:H79"/>
    <mergeCell ref="A90:H90"/>
    <mergeCell ref="A113:H113"/>
    <mergeCell ref="A104:H104"/>
    <mergeCell ref="A99:H99"/>
    <mergeCell ref="I7:J7"/>
    <mergeCell ref="K7:L7"/>
    <mergeCell ref="A103:H103"/>
    <mergeCell ref="I104:L104"/>
    <mergeCell ref="A98:H98"/>
    <mergeCell ref="A92:H92"/>
    <mergeCell ref="A96:H96"/>
    <mergeCell ref="A85:H85"/>
    <mergeCell ref="A86:H86"/>
    <mergeCell ref="A115:H115"/>
    <mergeCell ref="A80:H80"/>
    <mergeCell ref="A102:H102"/>
    <mergeCell ref="A87:H87"/>
    <mergeCell ref="A91:H91"/>
    <mergeCell ref="A89:H89"/>
    <mergeCell ref="A88:H88"/>
    <mergeCell ref="A83:H83"/>
    <mergeCell ref="A101:H101"/>
    <mergeCell ref="A84:H84"/>
    <mergeCell ref="A1:H1"/>
    <mergeCell ref="B5:H5"/>
    <mergeCell ref="B4:H4"/>
    <mergeCell ref="B3:H3"/>
    <mergeCell ref="B2:H2"/>
    <mergeCell ref="G7:G8"/>
    <mergeCell ref="BQ80:BX80"/>
    <mergeCell ref="A81:H81"/>
    <mergeCell ref="M80:T80"/>
    <mergeCell ref="U80:AB80"/>
    <mergeCell ref="A7:A8"/>
    <mergeCell ref="E7:E8"/>
    <mergeCell ref="F7:F8"/>
    <mergeCell ref="B7:C7"/>
    <mergeCell ref="D7:D8"/>
    <mergeCell ref="BY80:CF80"/>
    <mergeCell ref="CG80:CN80"/>
    <mergeCell ref="A82:H82"/>
    <mergeCell ref="CO80:CV80"/>
    <mergeCell ref="CW80:DD80"/>
    <mergeCell ref="A6:H6"/>
    <mergeCell ref="AK80:AR80"/>
    <mergeCell ref="AS80:AZ80"/>
    <mergeCell ref="BA80:BH80"/>
    <mergeCell ref="BI80:BP80"/>
    <mergeCell ref="FI80:FP80"/>
    <mergeCell ref="FQ80:FX80"/>
    <mergeCell ref="FY80:GF80"/>
    <mergeCell ref="GG80:GN80"/>
    <mergeCell ref="AC80:AJ80"/>
    <mergeCell ref="DM80:DT80"/>
    <mergeCell ref="DU80:EB80"/>
    <mergeCell ref="EC80:EJ80"/>
    <mergeCell ref="EK80:ER80"/>
    <mergeCell ref="ES80:EZ80"/>
    <mergeCell ref="A118:H118"/>
    <mergeCell ref="A100:H100"/>
    <mergeCell ref="IC80:IJ80"/>
    <mergeCell ref="GO80:GV80"/>
    <mergeCell ref="GW80:HD80"/>
    <mergeCell ref="HE80:HL80"/>
    <mergeCell ref="DE80:DL80"/>
    <mergeCell ref="HM80:HT80"/>
    <mergeCell ref="HU80:IB80"/>
    <mergeCell ref="FA80:FH80"/>
    <mergeCell ref="M104:T104"/>
    <mergeCell ref="U104:AB104"/>
    <mergeCell ref="AC104:AJ104"/>
    <mergeCell ref="AK104:AR104"/>
    <mergeCell ref="AS104:AZ104"/>
    <mergeCell ref="BA104:BH104"/>
    <mergeCell ref="BI104:BP104"/>
    <mergeCell ref="BQ104:BX104"/>
    <mergeCell ref="BY104:CF104"/>
    <mergeCell ref="CG104:CN104"/>
    <mergeCell ref="CO104:CV104"/>
    <mergeCell ref="DE104:DL104"/>
    <mergeCell ref="DM104:DT104"/>
    <mergeCell ref="DU104:EB104"/>
    <mergeCell ref="EC104:EJ104"/>
    <mergeCell ref="HU104:IB104"/>
    <mergeCell ref="EK104:ER104"/>
    <mergeCell ref="ES104:EZ104"/>
    <mergeCell ref="FA104:FH104"/>
    <mergeCell ref="FI104:FP104"/>
    <mergeCell ref="FY104:GF104"/>
    <mergeCell ref="FA105:FH105"/>
    <mergeCell ref="M105:T105"/>
    <mergeCell ref="U105:AB105"/>
    <mergeCell ref="AC105:AJ105"/>
    <mergeCell ref="CW105:DD105"/>
    <mergeCell ref="DE105:DL105"/>
    <mergeCell ref="DM105:DT105"/>
    <mergeCell ref="DU105:EB105"/>
    <mergeCell ref="CO105:CV105"/>
    <mergeCell ref="EK105:ER105"/>
    <mergeCell ref="IC104:IJ104"/>
    <mergeCell ref="GG104:GN104"/>
    <mergeCell ref="GO104:GV104"/>
    <mergeCell ref="GW104:HD104"/>
    <mergeCell ref="HE104:HL104"/>
    <mergeCell ref="HM104:HT104"/>
    <mergeCell ref="IC105:IJ105"/>
    <mergeCell ref="FY105:GF105"/>
    <mergeCell ref="GG105:GN105"/>
    <mergeCell ref="GO105:GV105"/>
    <mergeCell ref="GW105:HD105"/>
    <mergeCell ref="HE105:HL105"/>
    <mergeCell ref="HU105:IB105"/>
    <mergeCell ref="HM105:HT105"/>
    <mergeCell ref="A106:H106"/>
    <mergeCell ref="A109:H109"/>
    <mergeCell ref="A112:H112"/>
    <mergeCell ref="EC105:EJ105"/>
    <mergeCell ref="AK105:AR105"/>
    <mergeCell ref="AS105:AZ105"/>
    <mergeCell ref="BA105:BH105"/>
    <mergeCell ref="A105:H105"/>
    <mergeCell ref="A108:H108"/>
    <mergeCell ref="I105:L105"/>
    <mergeCell ref="BI105:BP105"/>
    <mergeCell ref="ES105:EZ105"/>
    <mergeCell ref="FI105:FP105"/>
    <mergeCell ref="FQ105:FX105"/>
    <mergeCell ref="FQ104:FX104"/>
    <mergeCell ref="CG105:CN105"/>
    <mergeCell ref="BQ105:BX105"/>
    <mergeCell ref="BY105:CF105"/>
    <mergeCell ref="CW104:DD104"/>
  </mergeCells>
  <printOptions horizontalCentered="1" verticalCentered="1"/>
  <pageMargins left="0.229166666666667" right="0.25" top="0.02875" bottom="0.567708333333333" header="0.3" footer="0.3"/>
  <pageSetup fitToHeight="1" fitToWidth="1" orientation="portrait" scale="28" r:id="rId2"/>
  <headerFooter>
    <oddFooter>&amp;CCumulative Zika suspected and confirmed cases reported by countries and territories in the Americas, 2015-2017. PAHO/WHO</oddFooter>
  </headerFooter>
  <rowBreaks count="1" manualBreakCount="1">
    <brk id="123"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2017-07-20T18:43:25Z</cp:lastPrinted>
  <dcterms:created xsi:type="dcterms:W3CDTF">2006-07-28T15:16:25Z</dcterms:created>
  <dcterms:modified xsi:type="dcterms:W3CDTF">2017-07-20T18:44:40Z</dcterms:modified>
  <cp:category/>
  <cp:version/>
  <cp:contentType/>
  <cp:contentStatus/>
</cp:coreProperties>
</file>