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415" windowHeight="6000" activeTab="0"/>
  </bookViews>
  <sheets>
    <sheet name="2015 ENG" sheetId="1" r:id="rId1"/>
  </sheets>
  <definedNames>
    <definedName name="_xlnm.Print_Area" localSheetId="0">'2015 ENG'!$A$1:$H$107</definedName>
  </definedNames>
  <calcPr fullCalcOnLoad="1"/>
</workbook>
</file>

<file path=xl/sharedStrings.xml><?xml version="1.0" encoding="utf-8"?>
<sst xmlns="http://schemas.openxmlformats.org/spreadsheetml/2006/main" count="120" uniqueCount="114">
  <si>
    <t xml:space="preserve"> </t>
  </si>
  <si>
    <t>TOTAL</t>
  </si>
  <si>
    <t xml:space="preserve">                                            </t>
  </si>
  <si>
    <t xml:space="preserve">Subtotal </t>
  </si>
  <si>
    <t>Non-Latin Caribbean</t>
  </si>
  <si>
    <t>Cayman Islands</t>
  </si>
  <si>
    <t>Dominica</t>
  </si>
  <si>
    <t>Saint Lucia</t>
  </si>
  <si>
    <t xml:space="preserve">Country/Territory </t>
  </si>
  <si>
    <t>Saint Kitts and Nevis</t>
  </si>
  <si>
    <t>Saint Vincent and the Grenadines</t>
  </si>
  <si>
    <t>Trinidad and Tobago</t>
  </si>
  <si>
    <t>Confirmed</t>
  </si>
  <si>
    <t xml:space="preserve">Suspected </t>
  </si>
  <si>
    <t>Chile</t>
  </si>
  <si>
    <t xml:space="preserve">Bermuda </t>
  </si>
  <si>
    <t xml:space="preserve">Imported cases </t>
  </si>
  <si>
    <t>Turks and Caicos Islands</t>
  </si>
  <si>
    <t xml:space="preserve">Montserrat </t>
  </si>
  <si>
    <t>Honduras</t>
  </si>
  <si>
    <t>Costa Rica</t>
  </si>
  <si>
    <t>Suriname</t>
  </si>
  <si>
    <t>Nicaragua</t>
  </si>
  <si>
    <t>Uruguay</t>
  </si>
  <si>
    <t>Latin Caribbean</t>
  </si>
  <si>
    <t>Population</t>
  </si>
  <si>
    <t>Andean Area</t>
  </si>
  <si>
    <t>Virgin Islands (UK)</t>
  </si>
  <si>
    <t>Southern Cone</t>
  </si>
  <si>
    <r>
      <t>Incidence Rate</t>
    </r>
    <r>
      <rPr>
        <b/>
        <vertAlign val="superscript"/>
        <sz val="10"/>
        <color indexed="9"/>
        <rFont val="Segoe UI"/>
        <family val="2"/>
      </rPr>
      <t>b</t>
    </r>
  </si>
  <si>
    <r>
      <rPr>
        <vertAlign val="superscript"/>
        <sz val="10"/>
        <rFont val="Segoe UI"/>
        <family val="2"/>
      </rPr>
      <t>a</t>
    </r>
    <r>
      <rPr>
        <sz val="10"/>
        <rFont val="Segoe UI"/>
        <family val="2"/>
      </rPr>
      <t xml:space="preserve">PAHO/WHO Case definitions for suspected and confirmed Zika cases is available at: http://www.paho.org/hq/index.php?option=com_content&amp;view=article&amp;id=11117&amp;Itemid=41532&amp;lang=en </t>
    </r>
  </si>
  <si>
    <t>Latin America</t>
  </si>
  <si>
    <t>Latin America and the Caribbean</t>
  </si>
  <si>
    <t>North America</t>
  </si>
  <si>
    <r>
      <rPr>
        <vertAlign val="superscript"/>
        <sz val="10"/>
        <rFont val="Segoe UI"/>
        <family val="2"/>
      </rPr>
      <t xml:space="preserve">b </t>
    </r>
    <r>
      <rPr>
        <sz val="10"/>
        <rFont val="Segoe UI"/>
        <family val="2"/>
      </rPr>
      <t xml:space="preserve">Incidence rate (autochthonous suspected + autochthonous confirmed) / 100,000 pop. </t>
    </r>
  </si>
  <si>
    <t>Cumulative cases</t>
  </si>
  <si>
    <r>
      <rPr>
        <vertAlign val="superscript"/>
        <sz val="10"/>
        <rFont val="Segoe UI"/>
        <family val="2"/>
      </rPr>
      <t xml:space="preserve">c </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</si>
  <si>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r>
      <t>Deaths among                Zika cases</t>
    </r>
    <r>
      <rPr>
        <b/>
        <vertAlign val="superscript"/>
        <sz val="10"/>
        <color indexed="9"/>
        <rFont val="Segoe UI"/>
        <family val="2"/>
      </rPr>
      <t>c</t>
    </r>
  </si>
  <si>
    <r>
      <t>Autochthonous cases</t>
    </r>
    <r>
      <rPr>
        <b/>
        <vertAlign val="superscript"/>
        <sz val="10"/>
        <color indexed="9"/>
        <rFont val="Segoe UI"/>
        <family val="2"/>
      </rPr>
      <t>a</t>
    </r>
  </si>
  <si>
    <t>Zika cases and congenital syndrome associated with Zika virus</t>
  </si>
  <si>
    <r>
      <rPr>
        <vertAlign val="superscript"/>
        <sz val="10"/>
        <rFont val="Segoe UI"/>
        <family val="2"/>
      </rPr>
      <t>d</t>
    </r>
    <r>
      <rPr>
        <sz val="10"/>
        <rFont val="Segoe UI"/>
        <family val="2"/>
      </rPr>
      <t xml:space="preserve">Confirmed congenital syndrome associated with Zika virus infection case definition: Live newborn who meets the criteria for a suspected case of congenital syndrome associated with Zika virus AND Zika virus infection was detected in specimens of the newborn, regardless of detection of other pathogens. Case definitions for congenital syndrome associated with Zika virus infection is available at: http://www.paho.org/hq/index.php?option=com_content&amp;view=article&amp;id=11117&amp;Itemid=41532&amp;lang=en </t>
    </r>
  </si>
  <si>
    <t>Suspected</t>
  </si>
  <si>
    <t>Probable</t>
  </si>
  <si>
    <t>Congenital</t>
  </si>
  <si>
    <t>GBS</t>
  </si>
  <si>
    <r>
      <t>NOTES:</t>
    </r>
    <r>
      <rPr>
        <sz val="10"/>
        <rFont val="Segoe UI"/>
        <family val="2"/>
      </rPr>
      <t xml:space="preserve"> Data is shared in an effort to transparently disseminate available information reported by Member States. Any subsequent interpretation and analysis of this data should consider differences in surveillance systems and reporting requirements. Information may change as Member States review and integrate retrospective data.</t>
    </r>
  </si>
  <si>
    <t>Total</t>
  </si>
  <si>
    <t>Canada</t>
  </si>
  <si>
    <r>
      <t>United States of America</t>
    </r>
    <r>
      <rPr>
        <b/>
        <vertAlign val="superscript"/>
        <sz val="10"/>
        <rFont val="Segoe UI"/>
        <family val="2"/>
      </rPr>
      <t>1</t>
    </r>
  </si>
  <si>
    <t>reported by countries and territories in the Americas, 2015 - 2017</t>
  </si>
  <si>
    <r>
      <t>SOURCE:</t>
    </r>
    <r>
      <rPr>
        <b/>
        <sz val="10"/>
        <rFont val="Segoe UI"/>
        <family val="2"/>
      </rPr>
      <t xml:space="preserve"> </t>
    </r>
    <r>
      <rPr>
        <sz val="10"/>
        <rFont val="Segoe UI"/>
        <family val="2"/>
      </rPr>
      <t>Cases reported by the IHR National Focal Points to the WHO IHR Regional Contact Point for the Americas and through the Ministry of Health websites, 2016-17</t>
    </r>
  </si>
  <si>
    <t>Cuba</t>
  </si>
  <si>
    <t>Anguilla</t>
  </si>
  <si>
    <r>
      <t>Confirmed congenital syndrome associated with Zika virus infection</t>
    </r>
    <r>
      <rPr>
        <b/>
        <vertAlign val="superscript"/>
        <sz val="10"/>
        <color indexed="9"/>
        <rFont val="Segoe UI"/>
        <family val="2"/>
      </rPr>
      <t>d</t>
    </r>
  </si>
  <si>
    <r>
      <t>X 1000</t>
    </r>
    <r>
      <rPr>
        <b/>
        <vertAlign val="superscript"/>
        <sz val="10"/>
        <color indexed="9"/>
        <rFont val="Segoe UI"/>
        <family val="2"/>
      </rPr>
      <t>e,f</t>
    </r>
  </si>
  <si>
    <r>
      <rPr>
        <vertAlign val="superscript"/>
        <sz val="10"/>
        <rFont val="Segoe UI"/>
        <family val="2"/>
      </rPr>
      <t xml:space="preserve">e </t>
    </r>
    <r>
      <rPr>
        <sz val="10"/>
        <rFont val="Segoe UI"/>
        <family val="2"/>
      </rPr>
      <t>Population Division of the Department of Economic and Social Affairs of the United Nations Secretariat, World Population Prospects: The 2015 Revision, http://esa.un.org/unpd/wpp/index.htm, July 2015. Processed and revised by PAHO. Population by Sex and Age range for Countries and Territories of Americas 2017.  http://www.paho.org/data/index.php/en/indicators/demographics-core/106-cat-data-en/336-poblacion-reg-en.html?showall=&amp;limitstart Accessed on January 26, 2017.
International Programs Center, Population Division, U.S. Census Bureau. IDB Release Date: December 2013. 
http://www.paho.org/data/index.php/en/indicators/demographics-core/106-cat-data-en/336-poblacion-reg-en.html?showall=&amp;limitstart Accessed on January 26, 2017.
Population source for Saint Barthelemy and Saint Martin available for 2016 (updated 31 December 2016) available at: Journal official de la République Francaise. https://www.legifrance.gouv.fr/jo_pdf.do?id=JORFTEXT000033748679  Accessed on January 26, 2017.
Population source for Bonaire, Sint Eustatius and Saba  for 2015 (updated 29 November 2016) available at: Caribisch Nederland; bevolkingsontwikkeling, geboorte, sterfte, migratie - 29 November 2016  http://statline.cbs.nl/StatWeb/publication/?DM=SLNL&amp;PA=80539ned&amp;D1=0-1,9-10&amp;D2=a&amp;D3=a&amp;HDR=T&amp;STB=G1,G2&amp;CHARTTYPE=1&amp;VW=T Accessed on January 26, 2017.</t>
    </r>
  </si>
  <si>
    <r>
      <rPr>
        <vertAlign val="superscript"/>
        <sz val="10"/>
        <rFont val="Segoe UI"/>
        <family val="2"/>
      </rPr>
      <t>f</t>
    </r>
    <r>
      <rPr>
        <sz val="10"/>
        <rFont val="Segoe UI"/>
        <family val="2"/>
      </rPr>
      <t xml:space="preserve"> For countries and territories which reported their first Zika case in 2015, the population is based on the average between 2015-2017. For countries and territories which reported their first Zika case in 2016, the population is based on the average between 2016-2017. For countries and territories which did not report Zika cases between 2015-2017, the population is based on the average between 2015-2017.</t>
    </r>
  </si>
  <si>
    <r>
      <t>Mexico</t>
    </r>
    <r>
      <rPr>
        <b/>
        <vertAlign val="superscript"/>
        <sz val="10"/>
        <rFont val="Segoe UI"/>
        <family val="2"/>
      </rPr>
      <t>2</t>
    </r>
  </si>
  <si>
    <r>
      <t>Belize</t>
    </r>
    <r>
      <rPr>
        <b/>
        <vertAlign val="superscript"/>
        <sz val="10"/>
        <rFont val="Segoe UI"/>
        <family val="2"/>
      </rPr>
      <t>3</t>
    </r>
  </si>
  <si>
    <t>Central American Isthmus</t>
  </si>
  <si>
    <r>
      <rPr>
        <b/>
        <u val="single"/>
        <sz val="10"/>
        <rFont val="Segoe UI"/>
        <family val="2"/>
      </rPr>
      <t xml:space="preserve">Report Production: </t>
    </r>
    <r>
      <rPr>
        <sz val="10"/>
        <rFont val="Segoe UI"/>
        <family val="2"/>
      </rPr>
      <t>PAHO/WHO PHE/HIM/DVA</t>
    </r>
  </si>
  <si>
    <r>
      <rPr>
        <vertAlign val="superscript"/>
        <sz val="10"/>
        <rFont val="Segoe UI"/>
        <family val="2"/>
      </rPr>
      <t>3</t>
    </r>
    <r>
      <rPr>
        <sz val="10"/>
        <rFont val="Segoe UI"/>
        <family val="2"/>
      </rPr>
      <t xml:space="preserve"> In the previous Zika update from the Belize Ministry of Health on 14 July 2017, a total of 1,624 suspected and 248 confirmed cases were notified to PAHO/WHO (EW 2 of 2016 to EW 27 of 2017). On 7 August 2017, the Belize Ministry Health notified PAHO/WHO of 1,701 suspected cases and 255 confirmed cases distributed between EW 1 of 2016 and EW 30 of 2017, of which 879 suspected cases and 173 confirmed cases correspond to new cases notified between EW 1 and EW 30 of 2017.</t>
    </r>
  </si>
  <si>
    <r>
      <rPr>
        <vertAlign val="superscript"/>
        <sz val="10"/>
        <rFont val="Segoe UI"/>
        <family val="2"/>
      </rPr>
      <t xml:space="preserve">4 </t>
    </r>
    <r>
      <rPr>
        <sz val="10"/>
        <rFont val="Segoe UI"/>
        <family val="2"/>
      </rPr>
      <t xml:space="preserve"> In the previous Zika update from the Guatemala Ministry of Public Health on 20 March 2017, a total of 59 cases of confirmed congenital syndrome associated with Zika virus infection were notified to PAHO / WHO (EW 32 of 2015 to EW 9 of 2017). On 25 May 2017, the Guatemala Ministry of Public Health notified 140 cases of confirmed congenital syndrome associated with Zika virus infection to PAHO/WHO (EW 32 of 2015 to EW 19 of 2017), of which 59 cases were newly reported cases between EW 14 and EW 18 of 2017. </t>
    </r>
  </si>
  <si>
    <r>
      <rPr>
        <vertAlign val="superscript"/>
        <sz val="10"/>
        <rFont val="Segoe UI"/>
        <family val="2"/>
      </rPr>
      <t xml:space="preserve">5 </t>
    </r>
    <r>
      <rPr>
        <sz val="10"/>
        <rFont val="Segoe UI"/>
        <family val="2"/>
      </rPr>
      <t>As of 19 May 2017, the Dominican Republic Ministry of Public Health reported 39 additional confirmed cases of congenital syndrome associated with Zika virus infection, resulting in a cumulative total of 93 cases. The majority of these additional cases were detected during epidemiological week (EW) 48 of 2016. http://digepisalud.gob.do/docs/Boletines%20epidemiol%C3%B3gicos/Boletines%20semanales/2017/Bolet%C3%ADn%20Semanal%2017-2017.pdf</t>
    </r>
  </si>
  <si>
    <r>
      <rPr>
        <vertAlign val="superscript"/>
        <sz val="10"/>
        <rFont val="Segoe UI"/>
        <family val="2"/>
      </rPr>
      <t>6</t>
    </r>
    <r>
      <rPr>
        <sz val="10"/>
        <rFont val="Segoe UI"/>
        <family val="2"/>
      </rPr>
      <t xml:space="preserve"> The reported number of suspected cases of Zika are estimates. According to Santé publique France, the estimated number of suspected cases is the sum of the number of visits recorded by the Decentralized Centers of Prevention and Care (CDPS) and the estimated number of people who sought medical care from a general practitioner for this purpose. The estimate is based on data collected by the sentinel physician network.</t>
    </r>
  </si>
  <si>
    <r>
      <rPr>
        <vertAlign val="superscript"/>
        <sz val="10"/>
        <rFont val="Segoe UI"/>
        <family val="2"/>
      </rPr>
      <t>7</t>
    </r>
    <r>
      <rPr>
        <sz val="10"/>
        <rFont val="Segoe UI"/>
        <family val="2"/>
      </rPr>
      <t xml:space="preserve"> In addition to the one reported case of congenital syndrome, on 9 June 2017, Santé publique France reported 18 fetuses with cerebral malformations of mothers infected with Zika. </t>
    </r>
  </si>
  <si>
    <r>
      <rPr>
        <vertAlign val="superscript"/>
        <sz val="10"/>
        <rFont val="Segoe UI"/>
        <family val="2"/>
      </rPr>
      <t>8</t>
    </r>
    <r>
      <rPr>
        <sz val="10"/>
        <rFont val="Segoe UI"/>
        <family val="2"/>
      </rPr>
      <t xml:space="preserve"> In addition to the 5 reported cases of congenital syndrome, on 8 June 2017, Santé publique France reported 16 fetuses with cerebral malformations of mothers infected with Zika.</t>
    </r>
  </si>
  <si>
    <r>
      <rPr>
        <vertAlign val="superscript"/>
        <sz val="10"/>
        <rFont val="Segoe UI"/>
        <family val="2"/>
      </rPr>
      <t>9</t>
    </r>
    <r>
      <rPr>
        <sz val="10"/>
        <rFont val="Segoe UI"/>
        <family val="2"/>
      </rPr>
      <t xml:space="preserve"> On 4 August 2017, the number of confirmed cases of congenital syndrome was updated from 7 to 5 based on a Santé publique France modification. In addition, the number of reported fetuses with cerebral malformations of mothers infected with Zika went from 22 to 21, based on the Santé publique France modification.</t>
    </r>
  </si>
  <si>
    <r>
      <rPr>
        <vertAlign val="superscript"/>
        <sz val="10"/>
        <rFont val="Segoe UI"/>
        <family val="2"/>
      </rPr>
      <t>10</t>
    </r>
    <r>
      <rPr>
        <sz val="10"/>
        <rFont val="Segoe UI"/>
        <family val="2"/>
      </rPr>
      <t xml:space="preserve"> The case reported by Santé publique France corresponds to a fetus with cerebral malformation of mothers infected with Zika.</t>
    </r>
  </si>
  <si>
    <t>El Salvador</t>
  </si>
  <si>
    <r>
      <t>Guatemala</t>
    </r>
    <r>
      <rPr>
        <b/>
        <vertAlign val="superscript"/>
        <sz val="10"/>
        <rFont val="Segoe UI"/>
        <family val="2"/>
      </rPr>
      <t>4</t>
    </r>
  </si>
  <si>
    <t>Panama</t>
  </si>
  <si>
    <r>
      <t>Dominican Republic</t>
    </r>
    <r>
      <rPr>
        <b/>
        <vertAlign val="superscript"/>
        <sz val="10"/>
        <rFont val="Segoe UI"/>
        <family val="2"/>
      </rPr>
      <t>5</t>
    </r>
  </si>
  <si>
    <r>
      <t>French Guiana</t>
    </r>
    <r>
      <rPr>
        <b/>
        <vertAlign val="superscript"/>
        <sz val="10"/>
        <rFont val="Segoe UI"/>
        <family val="2"/>
      </rPr>
      <t>6,7</t>
    </r>
  </si>
  <si>
    <r>
      <t>Guadeloupe</t>
    </r>
    <r>
      <rPr>
        <b/>
        <vertAlign val="superscript"/>
        <sz val="10"/>
        <rFont val="Segoe UI"/>
        <family val="2"/>
      </rPr>
      <t>6,8</t>
    </r>
  </si>
  <si>
    <r>
      <t>Martinique</t>
    </r>
    <r>
      <rPr>
        <b/>
        <vertAlign val="superscript"/>
        <sz val="10"/>
        <rFont val="Segoe UI"/>
        <family val="2"/>
      </rPr>
      <t>6,9</t>
    </r>
  </si>
  <si>
    <r>
      <t>Saint Barthelemy</t>
    </r>
    <r>
      <rPr>
        <b/>
        <vertAlign val="superscript"/>
        <sz val="10"/>
        <rFont val="Segoe UI"/>
        <family val="2"/>
      </rPr>
      <t>6</t>
    </r>
  </si>
  <si>
    <r>
      <t>Saint Martin</t>
    </r>
    <r>
      <rPr>
        <b/>
        <vertAlign val="superscript"/>
        <sz val="10"/>
        <rFont val="Segoe UI"/>
        <family val="2"/>
      </rPr>
      <t>6,10</t>
    </r>
  </si>
  <si>
    <r>
      <t>Haiti</t>
    </r>
    <r>
      <rPr>
        <b/>
        <vertAlign val="superscript"/>
        <sz val="10"/>
        <rFont val="Segoe UI"/>
        <family val="2"/>
      </rPr>
      <t>11</t>
    </r>
  </si>
  <si>
    <t>Puerto Rico</t>
  </si>
  <si>
    <t>Bolivia (Plurinational State of)</t>
  </si>
  <si>
    <t>Ecuador</t>
  </si>
  <si>
    <t>Venezuela (Bolivarian Republic of)</t>
  </si>
  <si>
    <t>Argentina</t>
  </si>
  <si>
    <t>Aruba</t>
  </si>
  <si>
    <t>Grenada</t>
  </si>
  <si>
    <t>Jamaica</t>
  </si>
  <si>
    <t>Sint Maarten (Dutch part)</t>
  </si>
  <si>
    <t>Virgin Islands (US)</t>
  </si>
  <si>
    <r>
      <rPr>
        <vertAlign val="superscript"/>
        <sz val="10"/>
        <color indexed="8"/>
        <rFont val="Segoe UI"/>
        <family val="2"/>
      </rPr>
      <t xml:space="preserve">1 </t>
    </r>
    <r>
      <rPr>
        <sz val="10"/>
        <color indexed="8"/>
        <rFont val="Segoe UI"/>
        <family val="2"/>
      </rPr>
      <t>In addition to the 224 reported cases acquired through presumed local mosquito-borne transmission,</t>
    </r>
    <r>
      <rPr>
        <vertAlign val="superscript"/>
        <sz val="10"/>
        <color indexed="8"/>
        <rFont val="Segoe UI"/>
        <family val="2"/>
      </rPr>
      <t xml:space="preserve"> </t>
    </r>
    <r>
      <rPr>
        <sz val="10"/>
        <color indexed="8"/>
        <rFont val="Segoe UI"/>
        <family val="2"/>
      </rPr>
      <t>49 cases were acquired through other routes, including sexual transmission (N=47), laboratory transmission (N=1), and person-to-person transmission through an unknown route (N=1). On 25 July 2017, 8 pregnancy losses with birth defects were reported.  Available at: http://www.cdc.gov/zika/geo/united-states.html</t>
    </r>
  </si>
  <si>
    <r>
      <rPr>
        <vertAlign val="superscript"/>
        <sz val="10"/>
        <color indexed="8"/>
        <rFont val="Segoe UI"/>
        <family val="2"/>
      </rPr>
      <t xml:space="preserve">2 </t>
    </r>
    <r>
      <rPr>
        <sz val="10"/>
        <color indexed="8"/>
        <rFont val="Segoe UI"/>
        <family val="2"/>
      </rPr>
      <t>On 7 August 2017, the Mexico Secretariat of Health reported 15 cumulative confirmed cases of congenital syndrome associated with Zika virus infection, one of which was stillborn. https://www.gob.mx/salud/documentos/desglose-de-casos-de-sindrome-congenito-asociado-a-zika</t>
    </r>
  </si>
  <si>
    <r>
      <t>11</t>
    </r>
    <r>
      <rPr>
        <sz val="10"/>
        <color indexed="8"/>
        <rFont val="Segoe UI"/>
        <family val="2"/>
      </rPr>
      <t xml:space="preserve"> Data published in this table was provided by the Haiti Ministère de la Santé Publique et de la Population (MSPP), which reported 2,955 suspected and 5 confirmed cumulative cases between EW 1 and EW 32 of 2016. Note, on 17 February 2017, in a joint publication in the U.S. Centers for Disease Control and Prevention (CDC)  Morbidity and Mortality Weekly Report (MMWR) between the National Laboratory of Public Health of Haiti, Directorate of Epidemiology, Laboratory and Research of Haiti, the U.S. CDC in Haiti and Tanzania, the Division of Global Health Protection of the U.S. CDC, and the National Malaria Control Program of Haiti, there was a total of 3,017 suspected cases and 19 confirmed cases of Zika reported between 12 October 2015 and 10 September 2016.</t>
    </r>
  </si>
  <si>
    <t xml:space="preserve">    Data as of 17 August 2017 2:00 PM EST</t>
  </si>
  <si>
    <r>
      <rPr>
        <b/>
        <u val="single"/>
        <sz val="10"/>
        <rFont val="Segoe UI"/>
        <family val="2"/>
      </rPr>
      <t xml:space="preserve">Suggested citation: </t>
    </r>
    <r>
      <rPr>
        <sz val="10"/>
        <rFont val="Segoe UI"/>
        <family val="2"/>
      </rPr>
      <t xml:space="preserve">Pan American Health Organization / World Health Organization. Zika suspected and confirmed cases reported by countries and territories in the Americas Cumulative cases, 2015-2017. Updated as of 17 August 2017. Washington, D.C.: PAHO/WHO; 2017; </t>
    </r>
    <r>
      <rPr>
        <b/>
        <sz val="10"/>
        <rFont val="Segoe UI"/>
        <family val="2"/>
      </rPr>
      <t>Pan American Health Organization • www.paho.org • © PAHO/WHO, 2017</t>
    </r>
  </si>
  <si>
    <r>
      <t>Peru</t>
    </r>
    <r>
      <rPr>
        <b/>
        <vertAlign val="superscript"/>
        <sz val="10"/>
        <rFont val="Segoe UI"/>
        <family val="2"/>
      </rPr>
      <t>13</t>
    </r>
  </si>
  <si>
    <r>
      <t>Brazil</t>
    </r>
    <r>
      <rPr>
        <b/>
        <vertAlign val="superscript"/>
        <sz val="10"/>
        <rFont val="Segoe UI"/>
        <family val="2"/>
      </rPr>
      <t>14</t>
    </r>
  </si>
  <si>
    <r>
      <t>Paraguay</t>
    </r>
    <r>
      <rPr>
        <b/>
        <vertAlign val="superscript"/>
        <sz val="10"/>
        <rFont val="Segoe UI"/>
        <family val="2"/>
      </rPr>
      <t>15</t>
    </r>
  </si>
  <si>
    <r>
      <t>Antigua and Barbuda</t>
    </r>
    <r>
      <rPr>
        <b/>
        <vertAlign val="superscript"/>
        <sz val="10"/>
        <rFont val="Segoe UI"/>
        <family val="2"/>
      </rPr>
      <t>16</t>
    </r>
  </si>
  <si>
    <r>
      <t>Bahamas</t>
    </r>
    <r>
      <rPr>
        <b/>
        <vertAlign val="superscript"/>
        <sz val="10"/>
        <rFont val="Segoe UI"/>
        <family val="2"/>
      </rPr>
      <t>17</t>
    </r>
  </si>
  <si>
    <r>
      <t>Barbados</t>
    </r>
    <r>
      <rPr>
        <b/>
        <vertAlign val="superscript"/>
        <sz val="10"/>
        <rFont val="Segoe UI"/>
        <family val="2"/>
      </rPr>
      <t>18</t>
    </r>
  </si>
  <si>
    <r>
      <t>Bonaire, St Eustatius and Saba</t>
    </r>
    <r>
      <rPr>
        <b/>
        <vertAlign val="superscript"/>
        <sz val="10"/>
        <rFont val="Segoe UI"/>
        <family val="2"/>
      </rPr>
      <t>19</t>
    </r>
  </si>
  <si>
    <r>
      <t>Curacao</t>
    </r>
    <r>
      <rPr>
        <b/>
        <vertAlign val="superscript"/>
        <sz val="10"/>
        <rFont val="Segoe UI"/>
        <family val="2"/>
      </rPr>
      <t>20</t>
    </r>
  </si>
  <si>
    <r>
      <t>Colombia</t>
    </r>
    <r>
      <rPr>
        <b/>
        <vertAlign val="superscript"/>
        <sz val="10"/>
        <rFont val="Segoe UI"/>
        <family val="2"/>
      </rPr>
      <t>12</t>
    </r>
  </si>
  <si>
    <r>
      <t xml:space="preserve">12 </t>
    </r>
    <r>
      <rPr>
        <sz val="10"/>
        <color indexed="8"/>
        <rFont val="Segoe UI"/>
        <family val="2"/>
      </rPr>
      <t>The difference between the number of reported suspected cases from 29 July 2017 (98,496 suspected cases) to 5 August 2017 (98,474 suspected cases) is due to retrospective adjustment of data by the Colombia National Institute of Health.</t>
    </r>
  </si>
  <si>
    <r>
      <t xml:space="preserve">13 </t>
    </r>
    <r>
      <rPr>
        <sz val="10"/>
        <color indexed="8"/>
        <rFont val="Segoe UI"/>
        <family val="2"/>
      </rPr>
      <t>The difference between the number of reported suspected cases from 8 August 2017 (6,404 suspected cases) to 15 August 2017 (6,370 suspected cases) is due to retrospective adjustment of data by the Peru Ministry of Health.</t>
    </r>
  </si>
  <si>
    <r>
      <t xml:space="preserve">14 </t>
    </r>
    <r>
      <rPr>
        <sz val="10"/>
        <rFont val="Segoe UI"/>
        <family val="2"/>
      </rPr>
      <t>Brazil Ministry of Health case definition for confirmed cases of congenital syndrome associated with Zika virus infection includes confirmed and probable cases per PAHO's case definition. As of EW 22 of 2017, 928 cases were confirmed for Zika virus by laboratory criteria.                                                                                                                                            
On 26 July 2017, the Brazil Ministry of Public Health reported 218,931 suspected Zika cases, representing a decrease from the prior report total of 224,670 cases due to an adjustment by the Ministry following retrospective review.</t>
    </r>
    <r>
      <rPr>
        <vertAlign val="superscript"/>
        <sz val="10"/>
        <rFont val="Segoe UI"/>
        <family val="2"/>
      </rPr>
      <t xml:space="preserve">
</t>
    </r>
  </si>
  <si>
    <r>
      <t>15</t>
    </r>
    <r>
      <rPr>
        <sz val="10"/>
        <rFont val="Segoe UI"/>
        <family val="2"/>
      </rPr>
      <t xml:space="preserve"> The difference between the number of reported suspected cases from 10 July 2017 (661 suspected cases) to 14 July 2017 (655 suspected cases) is due to retrospective adjustment of data by the Paraguay Ministry of Public Health and Social Welfare.</t>
    </r>
  </si>
  <si>
    <r>
      <t xml:space="preserve">16 </t>
    </r>
    <r>
      <rPr>
        <sz val="10"/>
        <rFont val="Segoe UI"/>
        <family val="2"/>
      </rPr>
      <t>In the previous Zika update from the Antigua and Barbuda Ministry of Health and The Environment on 25 November 2016, a total of 465 suspected and 14 confirmed cases were notified to PAHO/WHO (EW 31 to EW 46 of 2016). On 16 August 2017, the Antigua and Barbuda Ministry of Health and The Environment notified PAHO/WHO of 540 suspected cases and 25 confirmed cases distributed between EW 2 of 2016 and EW 27 of 2017. No confirmed cases have been reported between EW 1 and EW 27 of 2017.</t>
    </r>
  </si>
  <si>
    <r>
      <rPr>
        <vertAlign val="superscript"/>
        <sz val="10"/>
        <rFont val="Segoe UI"/>
        <family val="2"/>
      </rPr>
      <t>17</t>
    </r>
    <r>
      <rPr>
        <sz val="10"/>
        <rFont val="Segoe UI"/>
        <family val="2"/>
      </rPr>
      <t xml:space="preserve"> The 440 suspected cases and 25 confirmed cases reported by  the Bahamas Ministry of Health on 19 June 2017, occurred between EW 1 of 2016 and EW 52 of 2016.</t>
    </r>
  </si>
  <si>
    <r>
      <rPr>
        <vertAlign val="superscript"/>
        <sz val="10"/>
        <rFont val="Segoe UI"/>
        <family val="2"/>
      </rPr>
      <t>18</t>
    </r>
    <r>
      <rPr>
        <sz val="10"/>
        <rFont val="Segoe UI"/>
        <family val="2"/>
      </rPr>
      <t xml:space="preserve"> In the previous Zika update from the Barbados Ministry of Health on 16 December 2016, a total of 699 suspected and 46 confirmed cases were notified to PAHO / WHO (EW 1 of 2016 to EW 49 of 2016). On 27 April 2017, the Barbados Ministry of Health notified 705 suspected and 150 confirmed cases of Zika to PAHO/WHO occurred between EW 1 of 2016 to EW 13 of 2017. Of the 150 confirmed cases, 3 happened in 2015, 144 in 2016 and 3 in 2017. </t>
    </r>
  </si>
  <si>
    <r>
      <rPr>
        <vertAlign val="superscript"/>
        <sz val="10"/>
        <color indexed="8"/>
        <rFont val="Segoe UI"/>
        <family val="2"/>
      </rPr>
      <t>19</t>
    </r>
    <r>
      <rPr>
        <sz val="10"/>
        <color indexed="8"/>
        <rFont val="Segoe UI"/>
        <family val="2"/>
      </rPr>
      <t xml:space="preserve"> In the 26 April Zika update from the Netherlands Ministry of Health, Welfare and Sport, a total of 235 suspected and 381 confirmed cases were notified to PAHO / WHO (EW 1 of 2016 to EW 16 of 2017). On 21 June 2017, the Netherlands Ministry of Health, Welfare and Sport reported 56 additional confirmed cases, resulting in a cumulative total of 235 suspected and 437 confirmed cases (EW 1 of 2016 to EW 22 of 2017). The data provided herein is the sum of confirmed cases reported for Bonaire (352), Sint Eustatius (61) and Saba (24).</t>
    </r>
  </si>
  <si>
    <r>
      <t xml:space="preserve">20 </t>
    </r>
    <r>
      <rPr>
        <sz val="10"/>
        <rFont val="Segoe UI"/>
        <family val="2"/>
      </rPr>
      <t>In the previous Zika update from the Netherlands Ministry of Health, Welfare and Sport on 26 April 2017, a total of 2,589 suspected and 1,259 confirmed cases were notified to PAHO / WHO (EW 1 of 2016 to EW 47 of 2016). On 10 July 2017, the Netherlands Ministry of Health, Welfare and Sport notified 4,476 suspected and 2,049 confirmed cases distributed between EW 1 of 2016 and 22 of 2017.</t>
    </r>
  </si>
  <si>
    <r>
      <t>Guyana</t>
    </r>
    <r>
      <rPr>
        <b/>
        <vertAlign val="superscript"/>
        <sz val="10"/>
        <rFont val="Segoe UI"/>
        <family val="2"/>
      </rPr>
      <t>21</t>
    </r>
  </si>
  <si>
    <r>
      <t>21</t>
    </r>
    <r>
      <rPr>
        <sz val="10"/>
        <rFont val="Segoe UI"/>
        <family val="2"/>
      </rPr>
      <t xml:space="preserve"> The three cases of congenital syndrome associated with Zika virus infection were confirmed by the Guyana Ministry of Health on June 2017; these cases were detected between September and December 2016. </t>
    </r>
  </si>
</sst>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_(* \(#,##0\);_(* &quot;-&quot;??_);_(@_)"/>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0.0"/>
    <numFmt numFmtId="188" formatCode="_(* #,##0.0_);_(* \(#,##0.0\);_(* &quot;-&quot;??_);_(@_)"/>
    <numFmt numFmtId="189" formatCode="[$-409]dddd\,\ mmmm\ dd\,\ yyyy"/>
    <numFmt numFmtId="190" formatCode="m/d/yy;@"/>
    <numFmt numFmtId="191" formatCode="mm/dd/yy;@"/>
    <numFmt numFmtId="192" formatCode="_(* #,##0.00_);_(* \(#,##0.00\);_(* \-??_);_(@_)"/>
    <numFmt numFmtId="193" formatCode="[$-409]m/d/yy\ h:mm\ AM/PM;@"/>
    <numFmt numFmtId="194" formatCode="[$-409]h:mm:ss\ AM/PM"/>
  </numFmts>
  <fonts count="75">
    <font>
      <sz val="10"/>
      <name val="Arial"/>
      <family val="0"/>
    </font>
    <font>
      <sz val="11"/>
      <color indexed="8"/>
      <name val="Calibri"/>
      <family val="2"/>
    </font>
    <font>
      <sz val="12"/>
      <name val="Arial Narrow"/>
      <family val="2"/>
    </font>
    <font>
      <b/>
      <sz val="12"/>
      <color indexed="61"/>
      <name val="Arial Narrow"/>
      <family val="2"/>
    </font>
    <font>
      <b/>
      <sz val="12"/>
      <name val="Arial Narrow"/>
      <family val="2"/>
    </font>
    <font>
      <i/>
      <sz val="12"/>
      <name val="Arial Narrow"/>
      <family val="2"/>
    </font>
    <font>
      <sz val="8"/>
      <name val="Arial"/>
      <family val="2"/>
    </font>
    <font>
      <b/>
      <sz val="10"/>
      <name val="Segoe UI"/>
      <family val="2"/>
    </font>
    <font>
      <b/>
      <i/>
      <sz val="10"/>
      <name val="Segoe UI"/>
      <family val="2"/>
    </font>
    <font>
      <sz val="10"/>
      <name val="Segoe UI"/>
      <family val="2"/>
    </font>
    <font>
      <i/>
      <sz val="10"/>
      <name val="Segoe UI"/>
      <family val="2"/>
    </font>
    <font>
      <b/>
      <u val="single"/>
      <sz val="10"/>
      <name val="Segoe U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52"/>
      <name val="Calibri"/>
      <family val="2"/>
    </font>
    <font>
      <b/>
      <sz val="11"/>
      <color indexed="56"/>
      <name val="Calibri"/>
      <family val="2"/>
    </font>
    <font>
      <sz val="11"/>
      <color indexed="60"/>
      <name val="Calibri"/>
      <family val="2"/>
    </font>
    <font>
      <b/>
      <sz val="15"/>
      <color indexed="56"/>
      <name val="Calibri"/>
      <family val="2"/>
    </font>
    <font>
      <b/>
      <sz val="13"/>
      <color indexed="56"/>
      <name val="Calibri"/>
      <family val="2"/>
    </font>
    <font>
      <b/>
      <sz val="18"/>
      <color indexed="56"/>
      <name val="Cambria"/>
      <family val="2"/>
    </font>
    <font>
      <vertAlign val="superscript"/>
      <sz val="10"/>
      <name val="Segoe UI"/>
      <family val="2"/>
    </font>
    <font>
      <b/>
      <vertAlign val="superscript"/>
      <sz val="10"/>
      <color indexed="9"/>
      <name val="Segoe UI"/>
      <family val="2"/>
    </font>
    <font>
      <b/>
      <vertAlign val="superscript"/>
      <sz val="10"/>
      <name val="Segoe UI"/>
      <family val="2"/>
    </font>
    <font>
      <vertAlign val="superscript"/>
      <sz val="10"/>
      <color indexed="8"/>
      <name val="Segoe UI"/>
      <family val="2"/>
    </font>
    <font>
      <sz val="10"/>
      <color indexed="8"/>
      <name val="Segoe UI"/>
      <family val="2"/>
    </font>
    <font>
      <b/>
      <sz val="11"/>
      <color indexed="10"/>
      <name val="Calibri"/>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19"/>
      <name val="Calibri"/>
      <family val="2"/>
    </font>
    <font>
      <sz val="10"/>
      <color indexed="8"/>
      <name val="Arial"/>
      <family val="2"/>
    </font>
    <font>
      <b/>
      <sz val="18"/>
      <color indexed="62"/>
      <name val="Cambria"/>
      <family val="2"/>
    </font>
    <font>
      <b/>
      <sz val="10"/>
      <color indexed="9"/>
      <name val="Segoe UI"/>
      <family val="2"/>
    </font>
    <font>
      <b/>
      <i/>
      <sz val="10"/>
      <color indexed="9"/>
      <name val="Segoe UI"/>
      <family val="2"/>
    </font>
    <font>
      <b/>
      <sz val="11"/>
      <color indexed="9"/>
      <name val="Times New Roman"/>
      <family val="1"/>
    </font>
    <font>
      <b/>
      <sz val="16"/>
      <color indexed="9"/>
      <name val="Constantia"/>
      <family val="1"/>
    </font>
    <font>
      <b/>
      <sz val="16"/>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0"/>
      <color rgb="FF000000"/>
      <name val="Arial"/>
      <family val="2"/>
    </font>
    <font>
      <b/>
      <sz val="18"/>
      <color theme="3"/>
      <name val="Cambria"/>
      <family val="2"/>
    </font>
    <font>
      <b/>
      <sz val="11"/>
      <color theme="1"/>
      <name val="Calibri"/>
      <family val="2"/>
    </font>
    <font>
      <sz val="11"/>
      <color rgb="FFFF0000"/>
      <name val="Calibri"/>
      <family val="2"/>
    </font>
    <font>
      <b/>
      <sz val="10"/>
      <color theme="0"/>
      <name val="Segoe UI"/>
      <family val="2"/>
    </font>
    <font>
      <b/>
      <i/>
      <sz val="10"/>
      <color theme="0"/>
      <name val="Segoe UI"/>
      <family val="2"/>
    </font>
    <font>
      <b/>
      <sz val="11"/>
      <color theme="0"/>
      <name val="Times New Roman"/>
      <family val="1"/>
    </font>
    <font>
      <b/>
      <sz val="16"/>
      <color theme="0"/>
      <name val="Constantia"/>
      <family val="1"/>
    </font>
    <font>
      <b/>
      <sz val="16"/>
      <color rgb="FFFF0000"/>
      <name val="Arial Narrow"/>
      <family val="2"/>
    </font>
    <font>
      <vertAlign val="superscript"/>
      <sz val="10"/>
      <color theme="1"/>
      <name val="Segoe UI"/>
      <family val="2"/>
    </font>
    <font>
      <sz val="10"/>
      <color theme="1"/>
      <name val="Segoe UI"/>
      <family val="2"/>
    </font>
  </fonts>
  <fills count="6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theme="3" tint="-0.4999699890613556"/>
        <bgColor indexed="64"/>
      </patternFill>
    </fill>
    <fill>
      <patternFill patternType="solid">
        <fgColor rgb="FFFFFF0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tint="-0.149959996342659"/>
      </left>
      <right style="thin">
        <color theme="0" tint="-0.149959996342659"/>
      </right>
      <top style="thin">
        <color theme="0" tint="-0.149959996342659"/>
      </top>
      <bottom style="thin">
        <color theme="0" tint="-0.149959996342659"/>
      </bottom>
    </border>
    <border>
      <left>
        <color indexed="63"/>
      </left>
      <right style="thin"/>
      <top>
        <color indexed="63"/>
      </top>
      <bottom style="medium"/>
    </border>
    <border>
      <left style="thin"/>
      <right>
        <color indexed="63"/>
      </right>
      <top style="medium"/>
      <bottom style="medium"/>
    </border>
    <border>
      <left>
        <color indexed="63"/>
      </left>
      <right>
        <color indexed="63"/>
      </right>
      <top style="thin">
        <color theme="0" tint="-0.149959996342659"/>
      </top>
      <bottom style="medium"/>
    </border>
    <border>
      <left>
        <color indexed="63"/>
      </left>
      <right style="thin"/>
      <top style="thin"/>
      <bottom style="thin"/>
    </border>
    <border>
      <left style="thin"/>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color theme="0" tint="-0.149959996342659"/>
      </left>
      <right style="medium"/>
      <top style="thin">
        <color theme="0" tint="-0.149959996342659"/>
      </top>
      <bottom>
        <color indexed="63"/>
      </bottom>
    </border>
    <border>
      <left style="thin">
        <color theme="0" tint="-0.149959996342659"/>
      </left>
      <right style="medium"/>
      <top>
        <color indexed="63"/>
      </top>
      <bottom style="thin">
        <color theme="0" tint="-0.149959996342659"/>
      </bottom>
    </border>
    <border>
      <left>
        <color indexed="63"/>
      </left>
      <right style="thin"/>
      <top style="medium"/>
      <bottom style="thin"/>
    </border>
    <border>
      <left>
        <color indexed="63"/>
      </left>
      <right style="thin"/>
      <top style="thin"/>
      <bottom>
        <color indexed="63"/>
      </bottom>
    </border>
    <border>
      <left style="thin"/>
      <right style="thin"/>
      <top style="medium"/>
      <bottom style="thin"/>
    </border>
    <border>
      <left style="thin"/>
      <right style="thin"/>
      <top style="thin"/>
      <bottom>
        <color indexed="63"/>
      </bottom>
    </border>
    <border>
      <left>
        <color indexed="63"/>
      </left>
      <right style="medium"/>
      <top style="medium"/>
      <bottom style="thin"/>
    </border>
    <border>
      <left>
        <color indexed="63"/>
      </left>
      <right style="medium"/>
      <top style="thin"/>
      <bottom style="thin"/>
    </border>
    <border>
      <left style="thin"/>
      <right style="medium"/>
      <top>
        <color indexed="63"/>
      </top>
      <bottom style="thin"/>
    </border>
    <border>
      <left>
        <color indexed="63"/>
      </left>
      <right style="medium"/>
      <top style="thin"/>
      <bottom>
        <color indexed="63"/>
      </bottom>
    </border>
    <border>
      <left style="thin"/>
      <right style="thin"/>
      <top style="thin"/>
      <bottom style="medium"/>
    </border>
    <border>
      <left style="medium"/>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medium"/>
      <bottom style="thin"/>
    </border>
    <border>
      <left>
        <color indexed="63"/>
      </left>
      <right style="thin"/>
      <top>
        <color indexed="63"/>
      </top>
      <bottom style="thin"/>
    </border>
    <border>
      <left>
        <color indexed="63"/>
      </left>
      <right style="thin"/>
      <top style="medium"/>
      <bottom>
        <color indexed="63"/>
      </bottom>
    </border>
    <border>
      <left>
        <color indexed="63"/>
      </left>
      <right style="medium"/>
      <top style="medium"/>
      <bottom>
        <color indexed="63"/>
      </bottom>
    </border>
    <border>
      <left style="thin"/>
      <right style="thin"/>
      <top>
        <color indexed="63"/>
      </top>
      <bottom style="mediu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medium"/>
      <top>
        <color indexed="63"/>
      </top>
      <bottom style="thin"/>
    </border>
    <border>
      <left style="thin"/>
      <right>
        <color indexed="63"/>
      </right>
      <top style="medium"/>
      <bottom style="thin"/>
    </border>
    <border>
      <left style="medium"/>
      <right style="thin">
        <color theme="0" tint="-0.149959996342659"/>
      </right>
      <top style="thin">
        <color theme="0" tint="-0.149959996342659"/>
      </top>
      <bottom style="thin">
        <color theme="0" tint="-0.149959996342659"/>
      </bottom>
    </border>
    <border>
      <left style="medium"/>
      <right>
        <color indexed="63"/>
      </right>
      <top style="medium"/>
      <bottom>
        <color indexed="63"/>
      </bottom>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style="thin">
        <color theme="0" tint="-0.149959996342659"/>
      </right>
      <top>
        <color indexed="63"/>
      </top>
      <bottom style="thin">
        <color theme="0" tint="-0.149959996342659"/>
      </bottom>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12" fillId="3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9" fillId="40" borderId="0" applyNumberFormat="0" applyBorder="0" applyAlignment="0" applyProtection="0"/>
    <xf numFmtId="0" fontId="16" fillId="10" borderId="0" applyNumberFormat="0" applyBorder="0" applyAlignment="0" applyProtection="0"/>
    <xf numFmtId="0" fontId="50" fillId="41" borderId="1" applyNumberFormat="0" applyAlignment="0" applyProtection="0"/>
    <xf numFmtId="0" fontId="21" fillId="42" borderId="2" applyNumberFormat="0" applyAlignment="0" applyProtection="0"/>
    <xf numFmtId="0" fontId="14" fillId="43" borderId="3" applyNumberFormat="0" applyAlignment="0" applyProtection="0"/>
    <xf numFmtId="0" fontId="22" fillId="0" borderId="4" applyNumberFormat="0" applyFill="0" applyAlignment="0" applyProtection="0"/>
    <xf numFmtId="0" fontId="51" fillId="44"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92" fontId="52" fillId="0" borderId="0" applyBorder="0" applyProtection="0">
      <alignment/>
    </xf>
    <xf numFmtId="179"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92" fontId="52" fillId="0" borderId="0" applyBorder="0" applyProtection="0">
      <alignment/>
    </xf>
    <xf numFmtId="179" fontId="0" fillId="0" borderId="0" applyFont="0" applyFill="0" applyBorder="0" applyAlignment="0" applyProtection="0"/>
    <xf numFmtId="43" fontId="47"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3" fillId="0" borderId="0" applyNumberFormat="0" applyFill="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48" borderId="0" applyNumberFormat="0" applyBorder="0" applyAlignment="0" applyProtection="0"/>
    <xf numFmtId="0" fontId="17" fillId="13" borderId="2"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49" borderId="0" applyNumberFormat="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13" fillId="9" borderId="0" applyNumberFormat="0" applyBorder="0" applyAlignment="0" applyProtection="0"/>
    <xf numFmtId="0" fontId="60" fillId="50" borderId="1" applyNumberFormat="0" applyAlignment="0" applyProtection="0"/>
    <xf numFmtId="0" fontId="61" fillId="0" borderId="9" applyNumberFormat="0" applyFill="0" applyAlignment="0" applyProtection="0"/>
    <xf numFmtId="0" fontId="62" fillId="51" borderId="0" applyNumberFormat="0" applyBorder="0" applyAlignment="0" applyProtection="0"/>
    <xf numFmtId="0" fontId="2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52"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protection/>
    </xf>
    <xf numFmtId="0" fontId="0" fillId="53" borderId="10" applyNumberFormat="0" applyFont="0" applyAlignment="0" applyProtection="0"/>
    <xf numFmtId="0" fontId="0" fillId="54" borderId="11" applyNumberFormat="0" applyFont="0" applyAlignment="0" applyProtection="0"/>
    <xf numFmtId="0" fontId="63" fillId="41" borderId="12" applyNumberFormat="0" applyAlignment="0" applyProtection="0"/>
    <xf numFmtId="9" fontId="0" fillId="0" borderId="0" applyFont="0" applyFill="0" applyBorder="0" applyAlignment="0" applyProtection="0"/>
    <xf numFmtId="0" fontId="19" fillId="42" borderId="13" applyNumberFormat="0" applyAlignment="0" applyProtection="0"/>
    <xf numFmtId="0" fontId="64" fillId="0" borderId="0">
      <alignment/>
      <protection/>
    </xf>
    <xf numFmtId="0" fontId="18" fillId="0" borderId="0" applyNumberFormat="0" applyFill="0" applyBorder="0" applyAlignment="0" applyProtection="0"/>
    <xf numFmtId="0" fontId="15" fillId="0" borderId="0" applyNumberFormat="0" applyFill="0" applyBorder="0" applyAlignment="0" applyProtection="0"/>
    <xf numFmtId="0" fontId="65"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3" fillId="0" borderId="16" applyNumberFormat="0" applyFill="0" applyAlignment="0" applyProtection="0"/>
    <xf numFmtId="0" fontId="27" fillId="0" borderId="0" applyNumberFormat="0" applyFill="0" applyBorder="0" applyAlignment="0" applyProtection="0"/>
    <xf numFmtId="0" fontId="66" fillId="0" borderId="17" applyNumberFormat="0" applyFill="0" applyAlignment="0" applyProtection="0"/>
    <xf numFmtId="0" fontId="20" fillId="0" borderId="18" applyNumberFormat="0" applyFill="0" applyAlignment="0" applyProtection="0"/>
    <xf numFmtId="0" fontId="67" fillId="0" borderId="0" applyNumberFormat="0" applyFill="0" applyBorder="0" applyAlignment="0" applyProtection="0"/>
  </cellStyleXfs>
  <cellXfs count="214">
    <xf numFmtId="0" fontId="0" fillId="0" borderId="0" xfId="0" applyAlignment="1">
      <alignment/>
    </xf>
    <xf numFmtId="0" fontId="2" fillId="0" borderId="0" xfId="0" applyFont="1" applyAlignment="1">
      <alignment/>
    </xf>
    <xf numFmtId="0" fontId="2" fillId="0" borderId="0" xfId="0" applyFont="1" applyFill="1" applyAlignment="1">
      <alignment/>
    </xf>
    <xf numFmtId="3" fontId="2" fillId="0" borderId="0" xfId="0" applyNumberFormat="1" applyFont="1" applyAlignment="1">
      <alignment horizontal="right"/>
    </xf>
    <xf numFmtId="0" fontId="5"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3" fontId="2" fillId="0" borderId="0" xfId="0" applyNumberFormat="1" applyFont="1" applyBorder="1" applyAlignment="1">
      <alignment horizontal="right"/>
    </xf>
    <xf numFmtId="3" fontId="68" fillId="55" borderId="19" xfId="0" applyNumberFormat="1" applyFont="1" applyFill="1" applyBorder="1" applyAlignment="1">
      <alignment horizontal="center" vertical="center"/>
    </xf>
    <xf numFmtId="0" fontId="8" fillId="56" borderId="20" xfId="0" applyFont="1" applyFill="1" applyBorder="1" applyAlignment="1">
      <alignment horizontal="right"/>
    </xf>
    <xf numFmtId="3" fontId="69" fillId="57" borderId="21" xfId="64" applyNumberFormat="1" applyFont="1" applyFill="1" applyBorder="1" applyAlignment="1">
      <alignment horizontal="left" vertical="center"/>
    </xf>
    <xf numFmtId="0" fontId="68" fillId="57" borderId="22" xfId="0" applyFont="1" applyFill="1" applyBorder="1" applyAlignment="1">
      <alignment horizontal="left" vertical="center"/>
    </xf>
    <xf numFmtId="3" fontId="69" fillId="57" borderId="23" xfId="64" applyNumberFormat="1" applyFont="1" applyFill="1" applyBorder="1" applyAlignment="1">
      <alignment horizontal="left" vertical="center"/>
    </xf>
    <xf numFmtId="3" fontId="69" fillId="58" borderId="23" xfId="64" applyNumberFormat="1" applyFont="1" applyFill="1" applyBorder="1" applyAlignment="1">
      <alignment horizontal="center" vertical="center"/>
    </xf>
    <xf numFmtId="3" fontId="69" fillId="58" borderId="21" xfId="64" applyNumberFormat="1" applyFont="1" applyFill="1" applyBorder="1" applyAlignment="1">
      <alignment horizontal="center" vertical="center"/>
    </xf>
    <xf numFmtId="0" fontId="68" fillId="58" borderId="22" xfId="0" applyFont="1" applyFill="1" applyBorder="1" applyAlignment="1">
      <alignment horizontal="left" vertical="center"/>
    </xf>
    <xf numFmtId="2" fontId="68" fillId="55" borderId="19" xfId="0" applyNumberFormat="1" applyFont="1" applyFill="1" applyBorder="1" applyAlignment="1">
      <alignment horizontal="center" vertical="center"/>
    </xf>
    <xf numFmtId="2" fontId="69" fillId="58" borderId="23" xfId="64" applyNumberFormat="1" applyFont="1" applyFill="1" applyBorder="1" applyAlignment="1">
      <alignment horizontal="center" vertical="center"/>
    </xf>
    <xf numFmtId="2" fontId="69" fillId="57" borderId="23" xfId="64" applyNumberFormat="1" applyFont="1" applyFill="1" applyBorder="1" applyAlignment="1">
      <alignment horizontal="left" vertical="center"/>
    </xf>
    <xf numFmtId="3" fontId="10" fillId="0" borderId="24" xfId="0" applyNumberFormat="1" applyFont="1" applyFill="1" applyBorder="1" applyAlignment="1">
      <alignment vertical="center" wrapText="1"/>
    </xf>
    <xf numFmtId="3" fontId="8" fillId="59" borderId="25" xfId="64" applyNumberFormat="1" applyFont="1" applyFill="1" applyBorder="1" applyAlignment="1">
      <alignment horizontal="center" vertical="center"/>
    </xf>
    <xf numFmtId="2" fontId="8" fillId="59" borderId="25" xfId="64" applyNumberFormat="1" applyFont="1" applyFill="1" applyBorder="1" applyAlignment="1">
      <alignment horizontal="center" vertical="center"/>
    </xf>
    <xf numFmtId="3" fontId="8" fillId="59" borderId="21" xfId="64" applyNumberFormat="1" applyFont="1" applyFill="1" applyBorder="1" applyAlignment="1">
      <alignment horizontal="center" vertical="center"/>
    </xf>
    <xf numFmtId="4" fontId="8" fillId="59" borderId="25" xfId="64" applyNumberFormat="1" applyFont="1" applyFill="1" applyBorder="1" applyAlignment="1">
      <alignment horizontal="center" vertical="center"/>
    </xf>
    <xf numFmtId="3" fontId="8" fillId="59" borderId="26" xfId="0" applyNumberFormat="1" applyFont="1" applyFill="1" applyBorder="1" applyAlignment="1">
      <alignment horizontal="center" vertical="center"/>
    </xf>
    <xf numFmtId="3" fontId="8" fillId="59" borderId="26" xfId="0" applyNumberFormat="1" applyFont="1" applyFill="1" applyBorder="1" applyAlignment="1">
      <alignment horizontal="center" vertical="center" wrapText="1"/>
    </xf>
    <xf numFmtId="3" fontId="8" fillId="59" borderId="25" xfId="0" applyNumberFormat="1" applyFont="1" applyFill="1" applyBorder="1" applyAlignment="1">
      <alignment horizontal="center" vertical="center" wrapText="1"/>
    </xf>
    <xf numFmtId="2" fontId="8" fillId="59" borderId="25" xfId="0" applyNumberFormat="1" applyFont="1" applyFill="1" applyBorder="1" applyAlignment="1">
      <alignment horizontal="center" vertical="center" wrapText="1"/>
    </xf>
    <xf numFmtId="3" fontId="8" fillId="59" borderId="26" xfId="64" applyNumberFormat="1" applyFont="1" applyFill="1" applyBorder="1" applyAlignment="1">
      <alignment horizontal="center" vertical="center"/>
    </xf>
    <xf numFmtId="3" fontId="8" fillId="59" borderId="27" xfId="0" applyNumberFormat="1" applyFont="1" applyFill="1" applyBorder="1" applyAlignment="1">
      <alignment horizontal="center" vertical="center"/>
    </xf>
    <xf numFmtId="2" fontId="8" fillId="59" borderId="26" xfId="64" applyNumberFormat="1" applyFont="1" applyFill="1" applyBorder="1" applyAlignment="1">
      <alignment horizontal="center" vertical="center"/>
    </xf>
    <xf numFmtId="3" fontId="8" fillId="59" borderId="27" xfId="64" applyNumberFormat="1" applyFont="1" applyFill="1" applyBorder="1" applyAlignment="1">
      <alignment horizontal="center" vertical="center"/>
    </xf>
    <xf numFmtId="0" fontId="68" fillId="57" borderId="28" xfId="0" applyFont="1" applyFill="1" applyBorder="1" applyAlignment="1">
      <alignment horizontal="left" vertical="center"/>
    </xf>
    <xf numFmtId="3" fontId="69" fillId="57" borderId="29" xfId="64" applyNumberFormat="1" applyFont="1" applyFill="1" applyBorder="1" applyAlignment="1">
      <alignment horizontal="left" vertical="center"/>
    </xf>
    <xf numFmtId="4" fontId="69" fillId="57" borderId="29" xfId="64" applyNumberFormat="1" applyFont="1" applyFill="1" applyBorder="1" applyAlignment="1">
      <alignment horizontal="left" vertical="center"/>
    </xf>
    <xf numFmtId="3" fontId="69" fillId="57" borderId="30" xfId="64" applyNumberFormat="1" applyFont="1" applyFill="1" applyBorder="1" applyAlignment="1">
      <alignment horizontal="left" vertical="center"/>
    </xf>
    <xf numFmtId="3" fontId="68" fillId="60" borderId="31" xfId="0" applyNumberFormat="1" applyFont="1" applyFill="1" applyBorder="1" applyAlignment="1">
      <alignment horizontal="center" vertical="center"/>
    </xf>
    <xf numFmtId="0" fontId="7" fillId="24" borderId="22" xfId="0" applyFont="1" applyFill="1" applyBorder="1" applyAlignment="1">
      <alignment/>
    </xf>
    <xf numFmtId="0" fontId="7" fillId="24" borderId="23" xfId="0" applyFont="1" applyFill="1" applyBorder="1" applyAlignment="1">
      <alignment/>
    </xf>
    <xf numFmtId="0" fontId="7" fillId="24" borderId="21" xfId="0" applyFont="1" applyFill="1" applyBorder="1" applyAlignment="1">
      <alignment/>
    </xf>
    <xf numFmtId="0" fontId="7" fillId="56" borderId="19" xfId="0" applyFont="1" applyFill="1" applyBorder="1" applyAlignment="1">
      <alignment horizontal="center"/>
    </xf>
    <xf numFmtId="3" fontId="8" fillId="59" borderId="32" xfId="64" applyNumberFormat="1" applyFont="1" applyFill="1" applyBorder="1" applyAlignment="1">
      <alignment horizontal="center" vertical="center"/>
    </xf>
    <xf numFmtId="3" fontId="8" fillId="59" borderId="23" xfId="64" applyNumberFormat="1" applyFont="1" applyFill="1" applyBorder="1" applyAlignment="1">
      <alignment horizontal="center" vertical="center"/>
    </xf>
    <xf numFmtId="3" fontId="8" fillId="59" borderId="33" xfId="64" applyNumberFormat="1" applyFont="1" applyFill="1" applyBorder="1" applyAlignment="1">
      <alignment horizontal="center" vertical="center"/>
    </xf>
    <xf numFmtId="3" fontId="69" fillId="57" borderId="34" xfId="64" applyNumberFormat="1" applyFont="1" applyFill="1" applyBorder="1" applyAlignment="1">
      <alignment horizontal="left" vertical="center"/>
    </xf>
    <xf numFmtId="0" fontId="11" fillId="0" borderId="0" xfId="0" applyFont="1" applyFill="1" applyBorder="1" applyAlignment="1">
      <alignment wrapText="1"/>
    </xf>
    <xf numFmtId="0" fontId="9" fillId="0" borderId="0" xfId="0" applyFont="1" applyFill="1" applyBorder="1" applyAlignment="1">
      <alignment wrapText="1"/>
    </xf>
    <xf numFmtId="0" fontId="70" fillId="55" borderId="0" xfId="0" applyFont="1" applyFill="1" applyBorder="1" applyAlignment="1">
      <alignment horizontal="center"/>
    </xf>
    <xf numFmtId="0" fontId="71" fillId="55" borderId="0" xfId="0" applyFont="1" applyFill="1" applyBorder="1" applyAlignment="1">
      <alignment horizontal="center"/>
    </xf>
    <xf numFmtId="0" fontId="71" fillId="55" borderId="0" xfId="0" applyFont="1" applyFill="1" applyBorder="1" applyAlignment="1">
      <alignment horizontal="center" wrapText="1"/>
    </xf>
    <xf numFmtId="0" fontId="4" fillId="55" borderId="0" xfId="0" applyFont="1" applyFill="1" applyBorder="1" applyAlignment="1">
      <alignment/>
    </xf>
    <xf numFmtId="0" fontId="72" fillId="55" borderId="0" xfId="0" applyFont="1" applyFill="1" applyBorder="1" applyAlignment="1">
      <alignment horizontal="center"/>
    </xf>
    <xf numFmtId="0" fontId="11" fillId="0" borderId="0" xfId="0" applyFont="1" applyFill="1" applyBorder="1" applyAlignment="1">
      <alignment/>
    </xf>
    <xf numFmtId="3" fontId="10" fillId="0" borderId="0" xfId="0" applyNumberFormat="1" applyFont="1" applyFill="1" applyBorder="1" applyAlignment="1">
      <alignment vertical="center" wrapText="1"/>
    </xf>
    <xf numFmtId="0" fontId="9" fillId="0" borderId="0" xfId="0" applyFont="1" applyBorder="1" applyAlignment="1">
      <alignment/>
    </xf>
    <xf numFmtId="0" fontId="9" fillId="0" borderId="0" xfId="0" applyFont="1" applyFill="1" applyBorder="1" applyAlignment="1">
      <alignment horizontal="left" wrapText="1"/>
    </xf>
    <xf numFmtId="0" fontId="9" fillId="0" borderId="0" xfId="0" applyFont="1" applyBorder="1" applyAlignment="1">
      <alignment wrapText="1"/>
    </xf>
    <xf numFmtId="0" fontId="9" fillId="0" borderId="0" xfId="0" applyFont="1" applyBorder="1" applyAlignment="1">
      <alignment horizontal="left" wrapText="1"/>
    </xf>
    <xf numFmtId="0" fontId="2" fillId="0" borderId="0" xfId="0" applyFont="1" applyFill="1" applyAlignment="1">
      <alignment/>
    </xf>
    <xf numFmtId="0" fontId="68" fillId="61" borderId="35" xfId="0" applyFont="1" applyFill="1" applyBorder="1" applyAlignment="1">
      <alignment horizontal="center" vertical="top"/>
    </xf>
    <xf numFmtId="0" fontId="68" fillId="61" borderId="36" xfId="0" applyFont="1" applyFill="1" applyBorder="1" applyAlignment="1">
      <alignment horizontal="center" vertical="top"/>
    </xf>
    <xf numFmtId="3" fontId="69" fillId="61" borderId="35" xfId="64" applyNumberFormat="1" applyFont="1" applyFill="1" applyBorder="1" applyAlignment="1">
      <alignment horizontal="left" vertical="center"/>
    </xf>
    <xf numFmtId="3" fontId="69" fillId="61" borderId="36" xfId="64" applyNumberFormat="1" applyFont="1" applyFill="1" applyBorder="1" applyAlignment="1">
      <alignment horizontal="left" vertical="center"/>
    </xf>
    <xf numFmtId="3" fontId="9" fillId="61" borderId="35" xfId="64" applyNumberFormat="1" applyFont="1" applyFill="1" applyBorder="1" applyAlignment="1">
      <alignment horizontal="center" vertical="center"/>
    </xf>
    <xf numFmtId="3" fontId="9" fillId="61" borderId="36" xfId="64" applyNumberFormat="1" applyFont="1" applyFill="1" applyBorder="1" applyAlignment="1">
      <alignment horizontal="center" vertical="center"/>
    </xf>
    <xf numFmtId="3" fontId="8" fillId="61" borderId="21" xfId="64" applyNumberFormat="1" applyFont="1" applyFill="1" applyBorder="1" applyAlignment="1">
      <alignment horizontal="center" vertical="center"/>
    </xf>
    <xf numFmtId="3" fontId="69" fillId="61" borderId="35" xfId="64" applyNumberFormat="1" applyFont="1" applyFill="1" applyBorder="1" applyAlignment="1">
      <alignment horizontal="center" vertical="center"/>
    </xf>
    <xf numFmtId="3" fontId="69" fillId="61" borderId="36" xfId="64" applyNumberFormat="1" applyFont="1" applyFill="1" applyBorder="1" applyAlignment="1">
      <alignment horizontal="center" vertical="center"/>
    </xf>
    <xf numFmtId="0" fontId="7" fillId="61" borderId="35" xfId="0" applyFont="1" applyFill="1" applyBorder="1" applyAlignment="1">
      <alignment/>
    </xf>
    <xf numFmtId="0" fontId="7" fillId="61" borderId="36" xfId="0" applyFont="1" applyFill="1" applyBorder="1" applyAlignment="1">
      <alignment/>
    </xf>
    <xf numFmtId="3" fontId="9" fillId="61" borderId="35" xfId="0" applyNumberFormat="1" applyFont="1" applyFill="1" applyBorder="1" applyAlignment="1">
      <alignment horizontal="center" vertical="center"/>
    </xf>
    <xf numFmtId="3" fontId="9" fillId="61" borderId="36" xfId="0" applyNumberFormat="1" applyFont="1" applyFill="1" applyBorder="1" applyAlignment="1">
      <alignment horizontal="center" vertical="center"/>
    </xf>
    <xf numFmtId="3" fontId="8" fillId="61" borderId="27" xfId="0" applyNumberFormat="1" applyFont="1" applyFill="1" applyBorder="1" applyAlignment="1">
      <alignment horizontal="center" vertical="center"/>
    </xf>
    <xf numFmtId="3" fontId="8" fillId="61" borderId="27" xfId="64" applyNumberFormat="1" applyFont="1" applyFill="1" applyBorder="1" applyAlignment="1">
      <alignment horizontal="center" vertical="center"/>
    </xf>
    <xf numFmtId="0" fontId="9" fillId="0" borderId="37" xfId="0" applyFont="1" applyFill="1" applyBorder="1" applyAlignment="1">
      <alignment wrapText="1"/>
    </xf>
    <xf numFmtId="0" fontId="68" fillId="60" borderId="31" xfId="0" applyFont="1" applyFill="1" applyBorder="1" applyAlignment="1">
      <alignment horizontal="center" vertical="center"/>
    </xf>
    <xf numFmtId="0" fontId="2" fillId="55" borderId="38" xfId="0" applyFont="1" applyFill="1" applyBorder="1" applyAlignment="1">
      <alignment horizontal="center"/>
    </xf>
    <xf numFmtId="0" fontId="3" fillId="55" borderId="38" xfId="0" applyFont="1" applyFill="1" applyBorder="1" applyAlignment="1">
      <alignment/>
    </xf>
    <xf numFmtId="0" fontId="68" fillId="62" borderId="39" xfId="0" applyFont="1" applyFill="1" applyBorder="1" applyAlignment="1">
      <alignment horizontal="center"/>
    </xf>
    <xf numFmtId="0" fontId="68" fillId="60" borderId="40" xfId="0" applyFont="1" applyFill="1" applyBorder="1" applyAlignment="1">
      <alignment horizontal="center" vertical="top"/>
    </xf>
    <xf numFmtId="3" fontId="69" fillId="58" borderId="23" xfId="64" applyNumberFormat="1" applyFont="1" applyFill="1" applyBorder="1" applyAlignment="1">
      <alignment horizontal="center" vertical="center"/>
    </xf>
    <xf numFmtId="3" fontId="69" fillId="58" borderId="21" xfId="64" applyNumberFormat="1" applyFont="1" applyFill="1" applyBorder="1" applyAlignment="1">
      <alignment horizontal="center" vertical="center"/>
    </xf>
    <xf numFmtId="2" fontId="69" fillId="58" borderId="23" xfId="64" applyNumberFormat="1" applyFont="1" applyFill="1" applyBorder="1" applyAlignment="1">
      <alignment horizontal="center" vertical="center"/>
    </xf>
    <xf numFmtId="3" fontId="8" fillId="61" borderId="21" xfId="0" applyNumberFormat="1" applyFont="1" applyFill="1" applyBorder="1" applyAlignment="1">
      <alignment horizontal="center" vertical="center"/>
    </xf>
    <xf numFmtId="0" fontId="2" fillId="0" borderId="0" xfId="0" applyFont="1" applyFill="1" applyBorder="1" applyAlignment="1">
      <alignment/>
    </xf>
    <xf numFmtId="0" fontId="5" fillId="0" borderId="0" xfId="0" applyFont="1" applyBorder="1" applyAlignment="1">
      <alignment/>
    </xf>
    <xf numFmtId="0" fontId="2" fillId="0" borderId="0" xfId="0" applyFont="1" applyFill="1" applyBorder="1" applyAlignment="1">
      <alignment/>
    </xf>
    <xf numFmtId="3" fontId="9" fillId="0" borderId="41" xfId="64" applyNumberFormat="1" applyFont="1" applyFill="1" applyBorder="1" applyAlignment="1">
      <alignment horizontal="center" vertical="center"/>
    </xf>
    <xf numFmtId="3" fontId="9" fillId="0" borderId="35" xfId="64" applyNumberFormat="1" applyFont="1" applyFill="1" applyBorder="1" applyAlignment="1">
      <alignment horizontal="center" vertical="center"/>
    </xf>
    <xf numFmtId="3" fontId="9" fillId="0" borderId="42" xfId="64" applyNumberFormat="1" applyFont="1" applyFill="1" applyBorder="1" applyAlignment="1">
      <alignment horizontal="center" vertical="center"/>
    </xf>
    <xf numFmtId="3" fontId="9" fillId="0" borderId="43" xfId="64" applyNumberFormat="1" applyFont="1" applyFill="1" applyBorder="1" applyAlignment="1">
      <alignment horizontal="center" vertical="center"/>
    </xf>
    <xf numFmtId="3" fontId="9" fillId="0" borderId="36" xfId="64" applyNumberFormat="1" applyFont="1" applyFill="1" applyBorder="1" applyAlignment="1">
      <alignment horizontal="center" vertical="center"/>
    </xf>
    <xf numFmtId="3" fontId="9" fillId="0" borderId="44" xfId="64" applyNumberFormat="1" applyFont="1" applyFill="1" applyBorder="1" applyAlignment="1">
      <alignment horizontal="center" vertical="center"/>
    </xf>
    <xf numFmtId="2" fontId="9" fillId="0" borderId="43" xfId="0" applyNumberFormat="1" applyFont="1" applyFill="1" applyBorder="1" applyAlignment="1">
      <alignment horizontal="center" vertical="center"/>
    </xf>
    <xf numFmtId="3" fontId="9" fillId="0" borderId="45" xfId="0" applyNumberFormat="1" applyFont="1" applyFill="1" applyBorder="1" applyAlignment="1">
      <alignment horizontal="center" vertical="center"/>
    </xf>
    <xf numFmtId="2" fontId="9" fillId="0" borderId="36" xfId="0" applyNumberFormat="1" applyFont="1" applyFill="1" applyBorder="1" applyAlignment="1">
      <alignment horizontal="center" vertical="center"/>
    </xf>
    <xf numFmtId="3" fontId="9" fillId="0" borderId="46" xfId="0" applyNumberFormat="1" applyFont="1" applyFill="1" applyBorder="1" applyAlignment="1">
      <alignment horizontal="center" vertical="center"/>
    </xf>
    <xf numFmtId="3" fontId="9" fillId="0" borderId="47" xfId="0" applyNumberFormat="1" applyFont="1" applyFill="1" applyBorder="1" applyAlignment="1">
      <alignment horizontal="center" vertical="center"/>
    </xf>
    <xf numFmtId="3" fontId="9" fillId="0" borderId="48" xfId="0" applyNumberFormat="1" applyFont="1" applyFill="1" applyBorder="1" applyAlignment="1">
      <alignment horizontal="center" vertical="center"/>
    </xf>
    <xf numFmtId="2" fontId="9" fillId="0" borderId="49" xfId="0" applyNumberFormat="1" applyFont="1" applyFill="1" applyBorder="1" applyAlignment="1">
      <alignment horizontal="center" vertical="center"/>
    </xf>
    <xf numFmtId="0" fontId="7" fillId="0" borderId="50" xfId="0" applyFont="1" applyFill="1" applyBorder="1" applyAlignment="1">
      <alignment/>
    </xf>
    <xf numFmtId="0" fontId="7" fillId="0" borderId="50" xfId="0" applyFont="1" applyFill="1" applyBorder="1" applyAlignment="1">
      <alignment horizontal="left"/>
    </xf>
    <xf numFmtId="0" fontId="7" fillId="0" borderId="51" xfId="0" applyFont="1" applyFill="1" applyBorder="1" applyAlignment="1">
      <alignment/>
    </xf>
    <xf numFmtId="3" fontId="9" fillId="0" borderId="52" xfId="64" applyNumberFormat="1" applyFont="1" applyFill="1" applyBorder="1" applyAlignment="1">
      <alignment horizontal="center" vertical="center"/>
    </xf>
    <xf numFmtId="0" fontId="7" fillId="0" borderId="53" xfId="0" applyFont="1" applyFill="1" applyBorder="1" applyAlignment="1">
      <alignment/>
    </xf>
    <xf numFmtId="3" fontId="9" fillId="0" borderId="54" xfId="0" applyNumberFormat="1" applyFont="1" applyFill="1" applyBorder="1" applyAlignment="1">
      <alignment horizontal="center" vertical="center"/>
    </xf>
    <xf numFmtId="0" fontId="7" fillId="0" borderId="20" xfId="0" applyFont="1" applyFill="1" applyBorder="1" applyAlignment="1">
      <alignment horizontal="left"/>
    </xf>
    <xf numFmtId="3" fontId="9" fillId="0" borderId="55" xfId="64" applyNumberFormat="1" applyFont="1" applyFill="1" applyBorder="1" applyAlignment="1">
      <alignment horizontal="center" vertical="center"/>
    </xf>
    <xf numFmtId="2" fontId="9" fillId="0" borderId="55" xfId="64" applyNumberFormat="1" applyFont="1" applyFill="1" applyBorder="1" applyAlignment="1">
      <alignment horizontal="center" vertical="center"/>
    </xf>
    <xf numFmtId="3" fontId="9" fillId="0" borderId="56" xfId="64" applyNumberFormat="1" applyFont="1" applyFill="1" applyBorder="1" applyAlignment="1">
      <alignment horizontal="center" vertical="center"/>
    </xf>
    <xf numFmtId="3" fontId="9" fillId="0" borderId="57" xfId="64" applyNumberFormat="1" applyFont="1" applyFill="1" applyBorder="1" applyAlignment="1">
      <alignment horizontal="center" vertical="center"/>
    </xf>
    <xf numFmtId="3" fontId="9" fillId="0" borderId="58" xfId="0" applyNumberFormat="1" applyFont="1" applyFill="1" applyBorder="1" applyAlignment="1">
      <alignment horizontal="center" vertical="center"/>
    </xf>
    <xf numFmtId="0" fontId="9" fillId="0" borderId="38" xfId="0" applyFont="1" applyFill="1" applyBorder="1" applyAlignment="1">
      <alignment horizontal="left" vertical="center"/>
    </xf>
    <xf numFmtId="0" fontId="9" fillId="0" borderId="0" xfId="0" applyFont="1" applyFill="1" applyBorder="1" applyAlignment="1">
      <alignment horizontal="left" vertical="center"/>
    </xf>
    <xf numFmtId="0" fontId="9" fillId="0" borderId="37" xfId="0" applyFont="1" applyFill="1" applyBorder="1" applyAlignment="1">
      <alignment horizontal="left" vertical="center"/>
    </xf>
    <xf numFmtId="0" fontId="9" fillId="0" borderId="38" xfId="0" applyFont="1" applyBorder="1" applyAlignment="1">
      <alignment vertical="center"/>
    </xf>
    <xf numFmtId="3" fontId="9" fillId="0" borderId="45" xfId="64" applyNumberFormat="1" applyFont="1" applyFill="1" applyBorder="1" applyAlignment="1">
      <alignment horizontal="center" vertical="center"/>
    </xf>
    <xf numFmtId="3" fontId="9" fillId="0" borderId="46" xfId="64" applyNumberFormat="1" applyFont="1" applyFill="1" applyBorder="1" applyAlignment="1">
      <alignment horizontal="center" vertical="center"/>
    </xf>
    <xf numFmtId="3" fontId="9" fillId="0" borderId="48" xfId="64" applyNumberFormat="1" applyFont="1" applyFill="1" applyBorder="1" applyAlignment="1">
      <alignment horizontal="center" vertical="center"/>
    </xf>
    <xf numFmtId="3" fontId="9" fillId="0" borderId="59" xfId="0" applyNumberFormat="1" applyFont="1" applyFill="1" applyBorder="1" applyAlignment="1">
      <alignment horizontal="center" vertical="center"/>
    </xf>
    <xf numFmtId="3" fontId="9" fillId="0" borderId="60" xfId="64" applyNumberFormat="1" applyFont="1" applyFill="1" applyBorder="1" applyAlignment="1">
      <alignment horizontal="center" vertical="center"/>
    </xf>
    <xf numFmtId="3" fontId="9" fillId="0" borderId="61" xfId="64" applyNumberFormat="1" applyFont="1" applyFill="1" applyBorder="1" applyAlignment="1">
      <alignment horizontal="center" vertical="center"/>
    </xf>
    <xf numFmtId="3" fontId="9" fillId="0" borderId="49" xfId="64" applyNumberFormat="1" applyFont="1" applyFill="1" applyBorder="1" applyAlignment="1">
      <alignment horizontal="center" vertical="center"/>
    </xf>
    <xf numFmtId="2" fontId="10" fillId="0" borderId="43" xfId="64" applyNumberFormat="1" applyFont="1" applyFill="1" applyBorder="1" applyAlignment="1">
      <alignment horizontal="center" vertical="center"/>
    </xf>
    <xf numFmtId="2" fontId="10" fillId="0" borderId="36" xfId="64" applyNumberFormat="1" applyFont="1" applyFill="1" applyBorder="1" applyAlignment="1">
      <alignment horizontal="center" vertical="center"/>
    </xf>
    <xf numFmtId="2" fontId="10" fillId="0" borderId="49" xfId="64" applyNumberFormat="1" applyFont="1" applyFill="1" applyBorder="1" applyAlignment="1">
      <alignment horizontal="center" vertical="center"/>
    </xf>
    <xf numFmtId="3" fontId="9" fillId="0" borderId="62" xfId="64" applyNumberFormat="1" applyFont="1" applyFill="1" applyBorder="1" applyAlignment="1">
      <alignment horizontal="center" vertical="center"/>
    </xf>
    <xf numFmtId="0" fontId="9" fillId="0" borderId="41" xfId="0" applyFont="1" applyFill="1" applyBorder="1" applyAlignment="1">
      <alignment horizontal="center" vertical="center"/>
    </xf>
    <xf numFmtId="3" fontId="9" fillId="0" borderId="63" xfId="64" applyNumberFormat="1" applyFont="1" applyFill="1" applyBorder="1" applyAlignment="1">
      <alignment horizontal="center" vertical="center"/>
    </xf>
    <xf numFmtId="3" fontId="9" fillId="0" borderId="64" xfId="64" applyNumberFormat="1" applyFont="1" applyFill="1" applyBorder="1" applyAlignment="1">
      <alignment horizontal="center" vertical="center"/>
    </xf>
    <xf numFmtId="2" fontId="9" fillId="0" borderId="62" xfId="64" applyNumberFormat="1" applyFont="1" applyFill="1" applyBorder="1" applyAlignment="1">
      <alignment horizontal="center" vertical="center"/>
    </xf>
    <xf numFmtId="3" fontId="9" fillId="0" borderId="37" xfId="64" applyNumberFormat="1" applyFont="1" applyFill="1" applyBorder="1" applyAlignment="1">
      <alignment horizontal="center" vertical="center"/>
    </xf>
    <xf numFmtId="3" fontId="9" fillId="0" borderId="65" xfId="0" applyNumberFormat="1" applyFont="1" applyFill="1" applyBorder="1" applyAlignment="1">
      <alignment horizontal="center" vertical="center"/>
    </xf>
    <xf numFmtId="3" fontId="9" fillId="0" borderId="66" xfId="64" applyNumberFormat="1" applyFont="1" applyFill="1" applyBorder="1" applyAlignment="1">
      <alignment horizontal="center" vertical="center"/>
    </xf>
    <xf numFmtId="3" fontId="9" fillId="0" borderId="59" xfId="64" applyNumberFormat="1" applyFont="1" applyFill="1" applyBorder="1" applyAlignment="1">
      <alignment horizontal="center" vertical="center"/>
    </xf>
    <xf numFmtId="3" fontId="9" fillId="63" borderId="35" xfId="64" applyNumberFormat="1" applyFont="1" applyFill="1" applyBorder="1" applyAlignment="1">
      <alignment horizontal="center" vertical="center"/>
    </xf>
    <xf numFmtId="3" fontId="9" fillId="63" borderId="36" xfId="64" applyNumberFormat="1" applyFont="1" applyFill="1" applyBorder="1" applyAlignment="1">
      <alignment horizontal="center" vertical="center"/>
    </xf>
    <xf numFmtId="3" fontId="9" fillId="0" borderId="55" xfId="64" applyNumberFormat="1" applyFont="1" applyFill="1" applyBorder="1" applyAlignment="1">
      <alignment horizontal="center" vertical="center" wrapText="1"/>
    </xf>
    <xf numFmtId="3" fontId="9" fillId="0" borderId="26" xfId="64" applyNumberFormat="1" applyFont="1" applyFill="1" applyBorder="1" applyAlignment="1">
      <alignment horizontal="center" vertical="center"/>
    </xf>
    <xf numFmtId="3" fontId="9" fillId="0" borderId="54" xfId="64" applyNumberFormat="1" applyFont="1" applyFill="1" applyBorder="1" applyAlignment="1">
      <alignment horizontal="center" vertical="center"/>
    </xf>
    <xf numFmtId="3" fontId="9" fillId="0" borderId="62" xfId="0" applyNumberFormat="1" applyFont="1" applyFill="1" applyBorder="1" applyAlignment="1">
      <alignment horizontal="center" vertical="center"/>
    </xf>
    <xf numFmtId="3" fontId="9" fillId="0" borderId="35" xfId="67" applyNumberFormat="1" applyFont="1" applyFill="1" applyBorder="1" applyAlignment="1">
      <alignment horizontal="center" vertical="center"/>
    </xf>
    <xf numFmtId="0" fontId="9" fillId="0" borderId="38" xfId="0" applyFont="1" applyFill="1" applyBorder="1" applyAlignment="1">
      <alignment horizontal="left" wrapText="1"/>
    </xf>
    <xf numFmtId="0" fontId="9" fillId="0" borderId="0" xfId="0" applyFont="1" applyFill="1" applyBorder="1" applyAlignment="1">
      <alignment horizontal="left" wrapText="1"/>
    </xf>
    <xf numFmtId="0" fontId="9" fillId="0" borderId="37" xfId="0" applyFont="1" applyFill="1" applyBorder="1" applyAlignment="1">
      <alignment horizontal="left" wrapText="1"/>
    </xf>
    <xf numFmtId="0" fontId="28" fillId="0" borderId="38"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0" xfId="0" applyFont="1" applyFill="1" applyBorder="1" applyAlignment="1">
      <alignment wrapText="1"/>
    </xf>
    <xf numFmtId="0" fontId="9" fillId="0" borderId="38" xfId="0" applyFont="1" applyFill="1" applyBorder="1" applyAlignment="1">
      <alignment wrapText="1"/>
    </xf>
    <xf numFmtId="0" fontId="9" fillId="0" borderId="37" xfId="0" applyFont="1" applyFill="1" applyBorder="1" applyAlignment="1">
      <alignment wrapText="1"/>
    </xf>
    <xf numFmtId="14" fontId="4" fillId="55" borderId="38" xfId="0" applyNumberFormat="1" applyFont="1" applyFill="1" applyBorder="1" applyAlignment="1">
      <alignment/>
    </xf>
    <xf numFmtId="14" fontId="4" fillId="55" borderId="0" xfId="0" applyNumberFormat="1" applyFont="1" applyFill="1" applyBorder="1" applyAlignment="1">
      <alignment/>
    </xf>
    <xf numFmtId="0" fontId="4" fillId="55" borderId="0" xfId="0" applyFont="1" applyFill="1" applyBorder="1" applyAlignment="1">
      <alignment/>
    </xf>
    <xf numFmtId="0" fontId="4" fillId="55" borderId="37" xfId="0" applyFont="1" applyFill="1" applyBorder="1" applyAlignment="1">
      <alignment/>
    </xf>
    <xf numFmtId="0" fontId="68" fillId="60" borderId="67" xfId="0" applyFont="1" applyFill="1" applyBorder="1" applyAlignment="1">
      <alignment horizontal="center" vertical="center"/>
    </xf>
    <xf numFmtId="0" fontId="68" fillId="60" borderId="31" xfId="0" applyFont="1" applyFill="1" applyBorder="1" applyAlignment="1">
      <alignment horizontal="center" vertical="center"/>
    </xf>
    <xf numFmtId="0" fontId="68" fillId="60" borderId="31" xfId="0" applyFont="1" applyFill="1" applyBorder="1" applyAlignment="1">
      <alignment horizontal="center" vertical="center" wrapText="1"/>
    </xf>
    <xf numFmtId="0" fontId="72" fillId="55" borderId="68" xfId="0" applyFont="1" applyFill="1" applyBorder="1" applyAlignment="1">
      <alignment horizontal="center"/>
    </xf>
    <xf numFmtId="0" fontId="72" fillId="55" borderId="24" xfId="0" applyFont="1" applyFill="1" applyBorder="1" applyAlignment="1">
      <alignment horizontal="center"/>
    </xf>
    <xf numFmtId="0" fontId="72" fillId="55" borderId="56" xfId="0" applyFont="1" applyFill="1" applyBorder="1" applyAlignment="1">
      <alignment horizontal="center"/>
    </xf>
    <xf numFmtId="0" fontId="70" fillId="55" borderId="0" xfId="0" applyFont="1" applyFill="1" applyBorder="1" applyAlignment="1">
      <alignment horizontal="center"/>
    </xf>
    <xf numFmtId="0" fontId="70" fillId="55" borderId="37" xfId="0" applyFont="1" applyFill="1" applyBorder="1" applyAlignment="1">
      <alignment horizontal="center"/>
    </xf>
    <xf numFmtId="0" fontId="71" fillId="55" borderId="0" xfId="0" applyFont="1" applyFill="1" applyBorder="1" applyAlignment="1">
      <alignment horizontal="center"/>
    </xf>
    <xf numFmtId="0" fontId="71" fillId="55" borderId="37" xfId="0" applyFont="1" applyFill="1" applyBorder="1" applyAlignment="1">
      <alignment horizontal="center"/>
    </xf>
    <xf numFmtId="0" fontId="71" fillId="55" borderId="0" xfId="0" applyFont="1" applyFill="1" applyBorder="1" applyAlignment="1">
      <alignment horizontal="center" wrapText="1"/>
    </xf>
    <xf numFmtId="0" fontId="71" fillId="55" borderId="37" xfId="0" applyFont="1" applyFill="1" applyBorder="1" applyAlignment="1">
      <alignment horizontal="center" wrapText="1"/>
    </xf>
    <xf numFmtId="0" fontId="68" fillId="60" borderId="69" xfId="0" applyFont="1" applyFill="1" applyBorder="1" applyAlignment="1">
      <alignment horizontal="center" vertical="center" wrapText="1"/>
    </xf>
    <xf numFmtId="0" fontId="68" fillId="60" borderId="70" xfId="0" applyFont="1" applyFill="1" applyBorder="1" applyAlignment="1">
      <alignment horizontal="center" vertical="center" wrapText="1"/>
    </xf>
    <xf numFmtId="0" fontId="68" fillId="62" borderId="35" xfId="0" applyFont="1" applyFill="1" applyBorder="1" applyAlignment="1">
      <alignment horizontal="center"/>
    </xf>
    <xf numFmtId="0" fontId="68" fillId="62" borderId="36" xfId="0" applyFont="1" applyFill="1" applyBorder="1" applyAlignment="1">
      <alignment horizontal="center"/>
    </xf>
    <xf numFmtId="0" fontId="28" fillId="0" borderId="38"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7" xfId="0" applyFont="1" applyFill="1" applyBorder="1" applyAlignment="1">
      <alignment horizontal="left" vertical="top" wrapText="1"/>
    </xf>
    <xf numFmtId="0" fontId="73" fillId="0" borderId="38" xfId="0" applyFont="1" applyFill="1" applyBorder="1" applyAlignment="1">
      <alignment vertical="top" wrapText="1"/>
    </xf>
    <xf numFmtId="0" fontId="74" fillId="0" borderId="0" xfId="0" applyFont="1" applyFill="1" applyBorder="1" applyAlignment="1">
      <alignment vertical="top" wrapText="1"/>
    </xf>
    <xf numFmtId="0" fontId="74" fillId="0" borderId="37" xfId="0" applyFont="1" applyFill="1" applyBorder="1" applyAlignment="1">
      <alignment vertical="top" wrapText="1"/>
    </xf>
    <xf numFmtId="0" fontId="73" fillId="0" borderId="38"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37" xfId="0" applyFont="1" applyFill="1" applyBorder="1" applyAlignment="1">
      <alignment horizontal="left" vertical="top" wrapText="1"/>
    </xf>
    <xf numFmtId="0" fontId="9" fillId="0" borderId="38" xfId="0" applyFont="1" applyBorder="1" applyAlignment="1">
      <alignment horizontal="left" vertical="center" wrapText="1"/>
    </xf>
    <xf numFmtId="0" fontId="9" fillId="0" borderId="0" xfId="0" applyFont="1" applyBorder="1" applyAlignment="1">
      <alignment horizontal="left" vertical="center" wrapText="1"/>
    </xf>
    <xf numFmtId="0" fontId="9" fillId="0" borderId="37" xfId="0" applyFont="1" applyBorder="1" applyAlignment="1">
      <alignment horizontal="left" vertical="center" wrapText="1"/>
    </xf>
    <xf numFmtId="0" fontId="9" fillId="0" borderId="28" xfId="0" applyFont="1" applyFill="1" applyBorder="1" applyAlignment="1">
      <alignment wrapText="1"/>
    </xf>
    <xf numFmtId="0" fontId="9" fillId="0" borderId="29" xfId="0" applyFont="1" applyFill="1" applyBorder="1" applyAlignment="1">
      <alignment wrapText="1"/>
    </xf>
    <xf numFmtId="0" fontId="9" fillId="0" borderId="30" xfId="0" applyFont="1" applyFill="1" applyBorder="1" applyAlignment="1">
      <alignment wrapText="1"/>
    </xf>
    <xf numFmtId="0" fontId="11" fillId="0" borderId="68" xfId="0" applyFont="1" applyFill="1" applyBorder="1" applyAlignment="1">
      <alignment/>
    </xf>
    <xf numFmtId="0" fontId="11" fillId="0" borderId="24" xfId="0" applyFont="1" applyFill="1" applyBorder="1" applyAlignment="1">
      <alignment/>
    </xf>
    <xf numFmtId="0" fontId="11" fillId="0" borderId="56" xfId="0" applyFont="1" applyFill="1" applyBorder="1" applyAlignment="1">
      <alignment/>
    </xf>
    <xf numFmtId="0" fontId="11" fillId="0" borderId="38" xfId="0" applyFont="1" applyFill="1" applyBorder="1" applyAlignment="1">
      <alignment wrapText="1"/>
    </xf>
    <xf numFmtId="0" fontId="11" fillId="0" borderId="0" xfId="0" applyFont="1" applyFill="1" applyBorder="1" applyAlignment="1">
      <alignment wrapText="1"/>
    </xf>
    <xf numFmtId="0" fontId="11" fillId="0" borderId="37" xfId="0" applyFont="1" applyFill="1" applyBorder="1" applyAlignment="1">
      <alignment wrapText="1"/>
    </xf>
    <xf numFmtId="0" fontId="9" fillId="0" borderId="38" xfId="0" applyFont="1" applyFill="1" applyBorder="1" applyAlignment="1">
      <alignment/>
    </xf>
    <xf numFmtId="0" fontId="9" fillId="0" borderId="0" xfId="0" applyFont="1" applyFill="1" applyBorder="1" applyAlignment="1">
      <alignment/>
    </xf>
    <xf numFmtId="0" fontId="9" fillId="0" borderId="37" xfId="0" applyFont="1" applyFill="1" applyBorder="1" applyAlignment="1">
      <alignment/>
    </xf>
    <xf numFmtId="0" fontId="9" fillId="0" borderId="38" xfId="0" applyFont="1" applyFill="1" applyBorder="1" applyAlignment="1">
      <alignment vertical="center" wrapText="1"/>
    </xf>
    <xf numFmtId="0" fontId="9" fillId="0" borderId="0" xfId="0" applyFont="1" applyFill="1" applyBorder="1" applyAlignment="1">
      <alignment vertical="center" wrapText="1"/>
    </xf>
    <xf numFmtId="0" fontId="9" fillId="0" borderId="37" xfId="0" applyFont="1" applyFill="1" applyBorder="1" applyAlignment="1">
      <alignment vertical="center" wrapText="1"/>
    </xf>
    <xf numFmtId="0" fontId="74" fillId="0" borderId="38" xfId="0" applyFont="1" applyFill="1" applyBorder="1" applyAlignment="1">
      <alignment horizontal="left" vertical="center" wrapText="1"/>
    </xf>
    <xf numFmtId="0" fontId="32" fillId="0" borderId="38"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74" fillId="0" borderId="37" xfId="0" applyFont="1" applyFill="1" applyBorder="1" applyAlignment="1">
      <alignment horizontal="left" vertical="center" wrapText="1"/>
    </xf>
    <xf numFmtId="0" fontId="73" fillId="0" borderId="38"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73" fillId="0" borderId="37" xfId="0" applyFont="1" applyFill="1" applyBorder="1" applyAlignment="1">
      <alignment horizontal="left" vertical="center" wrapText="1"/>
    </xf>
    <xf numFmtId="0" fontId="28" fillId="0" borderId="38" xfId="0" applyFont="1" applyFill="1" applyBorder="1" applyAlignment="1">
      <alignment horizontal="left" wrapText="1"/>
    </xf>
    <xf numFmtId="0" fontId="28" fillId="0" borderId="0" xfId="0" applyFont="1" applyFill="1" applyBorder="1" applyAlignment="1">
      <alignment horizontal="left" wrapText="1"/>
    </xf>
    <xf numFmtId="0" fontId="28" fillId="0" borderId="37" xfId="0" applyFont="1" applyFill="1" applyBorder="1" applyAlignment="1">
      <alignment horizontal="left" wrapText="1"/>
    </xf>
    <xf numFmtId="0" fontId="28" fillId="0" borderId="38" xfId="0" applyFont="1" applyBorder="1" applyAlignment="1">
      <alignment horizontal="left" vertical="center" wrapText="1"/>
    </xf>
    <xf numFmtId="0" fontId="28" fillId="0" borderId="0" xfId="0" applyFont="1" applyBorder="1" applyAlignment="1">
      <alignment horizontal="left" vertical="center" wrapText="1"/>
    </xf>
    <xf numFmtId="0" fontId="28" fillId="0" borderId="37" xfId="0" applyFont="1" applyBorder="1" applyAlignment="1">
      <alignment horizontal="left" vertical="center" wrapText="1"/>
    </xf>
    <xf numFmtId="3" fontId="9" fillId="0" borderId="41" xfId="0" applyNumberFormat="1" applyFont="1" applyFill="1" applyBorder="1" applyAlignment="1">
      <alignment horizontal="center" vertical="center"/>
    </xf>
  </cellXfs>
  <cellStyles count="140">
    <cellStyle name="Normal" xfId="0"/>
    <cellStyle name="20% - Accent1" xfId="15"/>
    <cellStyle name="20% - Accent2" xfId="16"/>
    <cellStyle name="20% - Accent3" xfId="17"/>
    <cellStyle name="20% - Accent4" xfId="18"/>
    <cellStyle name="20% - Accent5" xfId="19"/>
    <cellStyle name="20% - Accent6" xfId="20"/>
    <cellStyle name="20% - Énfasis1 2" xfId="21"/>
    <cellStyle name="20% - Énfasis2 2" xfId="22"/>
    <cellStyle name="20% - Énfasis3 2" xfId="23"/>
    <cellStyle name="20% - Énfasis4 2" xfId="24"/>
    <cellStyle name="20% - Énfasis5 2" xfId="25"/>
    <cellStyle name="20% - Énfasis6 2" xfId="26"/>
    <cellStyle name="40% - Accent1" xfId="27"/>
    <cellStyle name="40% - Accent2" xfId="28"/>
    <cellStyle name="40% - Accent3" xfId="29"/>
    <cellStyle name="40% - Accent4" xfId="30"/>
    <cellStyle name="40% - Accent5" xfId="31"/>
    <cellStyle name="40% - Accent6" xfId="32"/>
    <cellStyle name="40% - Énfasis1 2" xfId="33"/>
    <cellStyle name="40% - Énfasis2 2" xfId="34"/>
    <cellStyle name="40% - Énfasis3 2" xfId="35"/>
    <cellStyle name="40% - Énfasis4 2" xfId="36"/>
    <cellStyle name="40% - Énfasis5 2" xfId="37"/>
    <cellStyle name="40% - Énfasis6 2" xfId="38"/>
    <cellStyle name="60% - Accent1" xfId="39"/>
    <cellStyle name="60% - Accent2" xfId="40"/>
    <cellStyle name="60% - Accent3" xfId="41"/>
    <cellStyle name="60% - Accent4" xfId="42"/>
    <cellStyle name="60% - Accent5" xfId="43"/>
    <cellStyle name="60% - Accent6" xfId="44"/>
    <cellStyle name="60% - Énfasis1 2" xfId="45"/>
    <cellStyle name="60% - Énfasis2 2" xfId="46"/>
    <cellStyle name="60% - Énfasis3 2" xfId="47"/>
    <cellStyle name="60% - Énfasis4 2" xfId="48"/>
    <cellStyle name="60% - Énfasis5 2" xfId="49"/>
    <cellStyle name="60% - Énfasis6 2" xfId="50"/>
    <cellStyle name="Accent1" xfId="51"/>
    <cellStyle name="Accent2" xfId="52"/>
    <cellStyle name="Accent3" xfId="53"/>
    <cellStyle name="Accent4" xfId="54"/>
    <cellStyle name="Accent5" xfId="55"/>
    <cellStyle name="Accent6" xfId="56"/>
    <cellStyle name="Bad" xfId="57"/>
    <cellStyle name="Buena 2" xfId="58"/>
    <cellStyle name="Calculation" xfId="59"/>
    <cellStyle name="Cálculo 2" xfId="60"/>
    <cellStyle name="Celda de comprobación 2" xfId="61"/>
    <cellStyle name="Celda vinculada 2" xfId="62"/>
    <cellStyle name="Check Cell" xfId="63"/>
    <cellStyle name="Comma" xfId="64"/>
    <cellStyle name="Comma [0]" xfId="65"/>
    <cellStyle name="Comma 2" xfId="66"/>
    <cellStyle name="Comma 2 2" xfId="67"/>
    <cellStyle name="Comma 2 2 2" xfId="68"/>
    <cellStyle name="Comma 2 2 3" xfId="69"/>
    <cellStyle name="Comma 2 2 4" xfId="70"/>
    <cellStyle name="Comma 2 3" xfId="71"/>
    <cellStyle name="Comma 2 3 2" xfId="72"/>
    <cellStyle name="Comma 2 3 3" xfId="73"/>
    <cellStyle name="Comma 2 3 4" xfId="74"/>
    <cellStyle name="Comma 2 4" xfId="75"/>
    <cellStyle name="Comma 2 5" xfId="76"/>
    <cellStyle name="Comma 3" xfId="77"/>
    <cellStyle name="Comma 3 2" xfId="78"/>
    <cellStyle name="Comma 3 3" xfId="79"/>
    <cellStyle name="Comma 3 4" xfId="80"/>
    <cellStyle name="Comma 4" xfId="81"/>
    <cellStyle name="Comma 4 2" xfId="82"/>
    <cellStyle name="Comma 4 3" xfId="83"/>
    <cellStyle name="Comma 4 4" xfId="84"/>
    <cellStyle name="Comma 5" xfId="85"/>
    <cellStyle name="Comma 6" xfId="86"/>
    <cellStyle name="Currency" xfId="87"/>
    <cellStyle name="Currency [0]" xfId="88"/>
    <cellStyle name="Encabezado 4 2" xfId="89"/>
    <cellStyle name="Énfasis1 2" xfId="90"/>
    <cellStyle name="Énfasis2 2" xfId="91"/>
    <cellStyle name="Énfasis3 2" xfId="92"/>
    <cellStyle name="Énfasis4 2" xfId="93"/>
    <cellStyle name="Énfasis5 2" xfId="94"/>
    <cellStyle name="Énfasis6 2" xfId="95"/>
    <cellStyle name="Entrada 2" xfId="96"/>
    <cellStyle name="Explanatory Text" xfId="97"/>
    <cellStyle name="Followed Hyperlink" xfId="98"/>
    <cellStyle name="Good" xfId="99"/>
    <cellStyle name="Heading 1" xfId="100"/>
    <cellStyle name="Heading 2" xfId="101"/>
    <cellStyle name="Heading 3" xfId="102"/>
    <cellStyle name="Heading 4" xfId="103"/>
    <cellStyle name="Hyperlink" xfId="104"/>
    <cellStyle name="Incorrecto 2" xfId="105"/>
    <cellStyle name="Input" xfId="106"/>
    <cellStyle name="Linked Cell" xfId="107"/>
    <cellStyle name="Neutral" xfId="108"/>
    <cellStyle name="Neutral 2" xfId="109"/>
    <cellStyle name="Normal 10" xfId="110"/>
    <cellStyle name="Normal 2" xfId="111"/>
    <cellStyle name="Normal 2 2" xfId="112"/>
    <cellStyle name="Normal 2 2 2" xfId="113"/>
    <cellStyle name="Normal 2 3" xfId="114"/>
    <cellStyle name="Normal 2 3 2" xfId="115"/>
    <cellStyle name="Normal 2 4" xfId="116"/>
    <cellStyle name="Normal 2 4 2" xfId="117"/>
    <cellStyle name="Normal 2 4 3" xfId="118"/>
    <cellStyle name="Normal 2 4 4" xfId="119"/>
    <cellStyle name="Normal 2 5" xfId="120"/>
    <cellStyle name="Normal 2 5 2" xfId="121"/>
    <cellStyle name="Normal 2 5 3" xfId="122"/>
    <cellStyle name="Normal 2 6" xfId="123"/>
    <cellStyle name="Normal 3" xfId="124"/>
    <cellStyle name="Normal 3 2" xfId="125"/>
    <cellStyle name="Normal 3 3" xfId="126"/>
    <cellStyle name="Normal 3 4" xfId="127"/>
    <cellStyle name="Normal 4" xfId="128"/>
    <cellStyle name="Normal 4 2" xfId="129"/>
    <cellStyle name="Normal 5" xfId="130"/>
    <cellStyle name="Normal 6" xfId="131"/>
    <cellStyle name="Normal 6 2" xfId="132"/>
    <cellStyle name="Normal 7" xfId="133"/>
    <cellStyle name="Normal 8" xfId="134"/>
    <cellStyle name="Normal 8 2" xfId="135"/>
    <cellStyle name="Normal 8 3" xfId="136"/>
    <cellStyle name="Normal 9" xfId="137"/>
    <cellStyle name="Notas 2" xfId="138"/>
    <cellStyle name="Note" xfId="139"/>
    <cellStyle name="Output" xfId="140"/>
    <cellStyle name="Percent" xfId="141"/>
    <cellStyle name="Salida 2" xfId="142"/>
    <cellStyle name="TableStyleLight1" xfId="143"/>
    <cellStyle name="Texto de advertencia 2" xfId="144"/>
    <cellStyle name="Texto explicativo 2" xfId="145"/>
    <cellStyle name="Title" xfId="146"/>
    <cellStyle name="Título 1 2" xfId="147"/>
    <cellStyle name="Título 2 2" xfId="148"/>
    <cellStyle name="Título 3 2" xfId="149"/>
    <cellStyle name="Título 4" xfId="150"/>
    <cellStyle name="Total" xfId="151"/>
    <cellStyle name="Total 2" xfId="152"/>
    <cellStyle name="Warning Text" xfId="153"/>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66675</xdr:rowOff>
    </xdr:from>
    <xdr:to>
      <xdr:col>0</xdr:col>
      <xdr:colOff>2190750</xdr:colOff>
      <xdr:row>5</xdr:row>
      <xdr:rowOff>171450</xdr:rowOff>
    </xdr:to>
    <xdr:pic>
      <xdr:nvPicPr>
        <xdr:cNvPr id="1" name="Picture 3"/>
        <xdr:cNvPicPr preferRelativeResize="1">
          <a:picLocks noChangeAspect="1"/>
        </xdr:cNvPicPr>
      </xdr:nvPicPr>
      <xdr:blipFill>
        <a:blip r:embed="rId1"/>
        <a:stretch>
          <a:fillRect/>
        </a:stretch>
      </xdr:blipFill>
      <xdr:spPr>
        <a:xfrm>
          <a:off x="295275" y="66675"/>
          <a:ext cx="1895475" cy="1790700"/>
        </a:xfrm>
        <a:prstGeom prst="rect">
          <a:avLst/>
        </a:prstGeom>
        <a:noFill/>
        <a:ln w="9525" cmpd="sng">
          <a:noFill/>
        </a:ln>
      </xdr:spPr>
    </xdr:pic>
    <xdr:clientData/>
  </xdr:twoCellAnchor>
  <xdr:oneCellAnchor>
    <xdr:from>
      <xdr:col>0</xdr:col>
      <xdr:colOff>1438275</xdr:colOff>
      <xdr:row>59</xdr:row>
      <xdr:rowOff>123825</xdr:rowOff>
    </xdr:from>
    <xdr:ext cx="180975" cy="266700"/>
    <xdr:sp fLocksText="0">
      <xdr:nvSpPr>
        <xdr:cNvPr id="2" name="TextBox 2"/>
        <xdr:cNvSpPr txBox="1">
          <a:spLocks noChangeArrowheads="1"/>
        </xdr:cNvSpPr>
      </xdr:nvSpPr>
      <xdr:spPr>
        <a:xfrm>
          <a:off x="1438275" y="138588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J111"/>
  <sheetViews>
    <sheetView tabSelected="1" zoomScale="80" zoomScaleNormal="80" zoomScaleSheetLayoutView="80" zoomScalePageLayoutView="85" workbookViewId="0" topLeftCell="A1">
      <selection activeCell="D12" sqref="D12"/>
    </sheetView>
  </sheetViews>
  <sheetFormatPr defaultColWidth="11.421875" defaultRowHeight="12.75"/>
  <cols>
    <col min="1" max="1" width="41.421875" style="1" customWidth="1"/>
    <col min="2" max="2" width="30.28125" style="1" customWidth="1"/>
    <col min="3" max="3" width="24.28125" style="5" customWidth="1"/>
    <col min="4" max="4" width="23.140625" style="5" customWidth="1"/>
    <col min="5" max="6" width="23.140625" style="3" customWidth="1"/>
    <col min="7" max="7" width="28.140625" style="3" customWidth="1"/>
    <col min="8" max="8" width="23.140625" style="1" customWidth="1"/>
    <col min="9" max="12" width="11.7109375" style="1" hidden="1" customWidth="1"/>
    <col min="13" max="13" width="11.421875" style="6" customWidth="1"/>
    <col min="14" max="14" width="98.8515625" style="6" bestFit="1" customWidth="1"/>
    <col min="15" max="89" width="11.421875" style="6" customWidth="1"/>
    <col min="90" max="16384" width="11.421875" style="1" customWidth="1"/>
  </cols>
  <sheetData>
    <row r="1" spans="1:12" ht="18.75" customHeight="1">
      <c r="A1" s="160"/>
      <c r="B1" s="161"/>
      <c r="C1" s="161"/>
      <c r="D1" s="161"/>
      <c r="E1" s="161"/>
      <c r="F1" s="161"/>
      <c r="G1" s="161"/>
      <c r="H1" s="162"/>
      <c r="I1" s="52"/>
      <c r="J1" s="52"/>
      <c r="K1" s="52"/>
      <c r="L1" s="52"/>
    </row>
    <row r="2" spans="1:12" ht="57.75" customHeight="1">
      <c r="A2" s="77"/>
      <c r="B2" s="167" t="s">
        <v>39</v>
      </c>
      <c r="C2" s="167"/>
      <c r="D2" s="167"/>
      <c r="E2" s="167"/>
      <c r="F2" s="167"/>
      <c r="G2" s="167"/>
      <c r="H2" s="168"/>
      <c r="I2" s="50"/>
      <c r="J2" s="50"/>
      <c r="K2" s="50"/>
      <c r="L2" s="50"/>
    </row>
    <row r="3" spans="1:12" ht="18.75" customHeight="1">
      <c r="A3" s="78" t="s">
        <v>0</v>
      </c>
      <c r="B3" s="165" t="s">
        <v>49</v>
      </c>
      <c r="C3" s="165"/>
      <c r="D3" s="165"/>
      <c r="E3" s="165"/>
      <c r="F3" s="165"/>
      <c r="G3" s="165"/>
      <c r="H3" s="166"/>
      <c r="I3" s="49"/>
      <c r="J3" s="49"/>
      <c r="K3" s="49"/>
      <c r="L3" s="49"/>
    </row>
    <row r="4" spans="1:12" ht="18.75" customHeight="1">
      <c r="A4" s="78"/>
      <c r="B4" s="165" t="s">
        <v>35</v>
      </c>
      <c r="C4" s="165"/>
      <c r="D4" s="165"/>
      <c r="E4" s="165"/>
      <c r="F4" s="165"/>
      <c r="G4" s="165"/>
      <c r="H4" s="166"/>
      <c r="I4" s="49"/>
      <c r="J4" s="49"/>
      <c r="K4" s="49"/>
      <c r="L4" s="49"/>
    </row>
    <row r="5" spans="1:12" ht="18.75" customHeight="1">
      <c r="A5" s="78"/>
      <c r="B5" s="163" t="s">
        <v>92</v>
      </c>
      <c r="C5" s="163"/>
      <c r="D5" s="163"/>
      <c r="E5" s="163"/>
      <c r="F5" s="163"/>
      <c r="G5" s="163"/>
      <c r="H5" s="164"/>
      <c r="I5" s="48"/>
      <c r="J5" s="48"/>
      <c r="K5" s="48"/>
      <c r="L5" s="48"/>
    </row>
    <row r="6" spans="1:12" ht="18.75" customHeight="1">
      <c r="A6" s="153" t="s">
        <v>2</v>
      </c>
      <c r="B6" s="154"/>
      <c r="C6" s="155"/>
      <c r="D6" s="155"/>
      <c r="E6" s="155"/>
      <c r="F6" s="155"/>
      <c r="G6" s="155"/>
      <c r="H6" s="156"/>
      <c r="I6" s="51"/>
      <c r="J6" s="51"/>
      <c r="K6" s="51"/>
      <c r="L6" s="51"/>
    </row>
    <row r="7" spans="1:12" ht="23.25" customHeight="1">
      <c r="A7" s="157" t="s">
        <v>8</v>
      </c>
      <c r="B7" s="158" t="s">
        <v>38</v>
      </c>
      <c r="C7" s="158"/>
      <c r="D7" s="159" t="s">
        <v>16</v>
      </c>
      <c r="E7" s="158" t="s">
        <v>29</v>
      </c>
      <c r="F7" s="159" t="s">
        <v>37</v>
      </c>
      <c r="G7" s="169" t="s">
        <v>53</v>
      </c>
      <c r="H7" s="79" t="s">
        <v>25</v>
      </c>
      <c r="I7" s="171" t="s">
        <v>43</v>
      </c>
      <c r="J7" s="172"/>
      <c r="K7" s="172" t="s">
        <v>44</v>
      </c>
      <c r="L7" s="172"/>
    </row>
    <row r="8" spans="1:12" ht="21.75" customHeight="1">
      <c r="A8" s="157"/>
      <c r="B8" s="76" t="s">
        <v>13</v>
      </c>
      <c r="C8" s="37" t="s">
        <v>12</v>
      </c>
      <c r="D8" s="159"/>
      <c r="E8" s="158"/>
      <c r="F8" s="159"/>
      <c r="G8" s="170"/>
      <c r="H8" s="80" t="s">
        <v>54</v>
      </c>
      <c r="I8" s="60" t="s">
        <v>41</v>
      </c>
      <c r="J8" s="61" t="s">
        <v>42</v>
      </c>
      <c r="K8" s="61" t="s">
        <v>46</v>
      </c>
      <c r="L8" s="61" t="s">
        <v>12</v>
      </c>
    </row>
    <row r="9" spans="1:12" ht="29.25" customHeight="1" thickBot="1">
      <c r="A9" s="33" t="s">
        <v>33</v>
      </c>
      <c r="B9" s="34"/>
      <c r="C9" s="34"/>
      <c r="D9" s="34"/>
      <c r="E9" s="35"/>
      <c r="F9" s="34"/>
      <c r="G9" s="45"/>
      <c r="H9" s="36"/>
      <c r="I9" s="62"/>
      <c r="J9" s="63"/>
      <c r="K9" s="63"/>
      <c r="L9" s="63"/>
    </row>
    <row r="10" spans="1:12" ht="15.75">
      <c r="A10" s="105" t="s">
        <v>15</v>
      </c>
      <c r="B10" s="88">
        <v>0</v>
      </c>
      <c r="C10" s="88">
        <v>0</v>
      </c>
      <c r="D10" s="88">
        <v>6</v>
      </c>
      <c r="E10" s="124">
        <f>(SUM(B10:C10)*100)/(H10)</f>
        <v>0</v>
      </c>
      <c r="F10" s="88">
        <v>0</v>
      </c>
      <c r="G10" s="104">
        <v>0</v>
      </c>
      <c r="H10" s="117">
        <v>71</v>
      </c>
      <c r="I10" s="64">
        <v>0</v>
      </c>
      <c r="J10" s="65">
        <v>0</v>
      </c>
      <c r="K10" s="65">
        <v>0</v>
      </c>
      <c r="L10" s="65">
        <v>0</v>
      </c>
    </row>
    <row r="11" spans="1:12" ht="15.75">
      <c r="A11" s="101" t="s">
        <v>47</v>
      </c>
      <c r="B11" s="89">
        <v>0</v>
      </c>
      <c r="C11" s="89">
        <v>0</v>
      </c>
      <c r="D11" s="89">
        <v>507</v>
      </c>
      <c r="E11" s="125">
        <f>(SUM(B11:C11)*100)/(H11)</f>
        <v>0</v>
      </c>
      <c r="F11" s="89">
        <v>0</v>
      </c>
      <c r="G11" s="92">
        <v>1</v>
      </c>
      <c r="H11" s="118">
        <v>36284</v>
      </c>
      <c r="I11" s="64">
        <v>0</v>
      </c>
      <c r="J11" s="65">
        <v>0</v>
      </c>
      <c r="K11" s="65">
        <v>0</v>
      </c>
      <c r="L11" s="65">
        <v>0</v>
      </c>
    </row>
    <row r="12" spans="1:12" ht="15" customHeight="1" thickBot="1">
      <c r="A12" s="103" t="s">
        <v>48</v>
      </c>
      <c r="B12" s="90">
        <v>0</v>
      </c>
      <c r="C12" s="90">
        <v>224</v>
      </c>
      <c r="D12" s="90">
        <v>5140</v>
      </c>
      <c r="E12" s="126">
        <f>(SUM(B12:C12)*100)/(H12)</f>
        <v>0.06886036102503566</v>
      </c>
      <c r="F12" s="90">
        <v>0</v>
      </c>
      <c r="G12" s="123">
        <v>91</v>
      </c>
      <c r="H12" s="119">
        <v>325296</v>
      </c>
      <c r="I12" s="64">
        <v>0</v>
      </c>
      <c r="J12" s="65">
        <v>0</v>
      </c>
      <c r="K12" s="65">
        <v>0</v>
      </c>
      <c r="L12" s="65">
        <v>7</v>
      </c>
    </row>
    <row r="13" spans="1:12" ht="16.5" thickBot="1">
      <c r="A13" s="10" t="s">
        <v>3</v>
      </c>
      <c r="B13" s="21">
        <f>SUM(B10:B12)</f>
        <v>0</v>
      </c>
      <c r="C13" s="21">
        <f>SUM(C10:C12)</f>
        <v>224</v>
      </c>
      <c r="D13" s="21">
        <f>SUM(D10:D12)</f>
        <v>5653</v>
      </c>
      <c r="E13" s="22">
        <f>(SUM(B13:C13)*100)/H13</f>
        <v>0.06193816690676923</v>
      </c>
      <c r="F13" s="21">
        <f aca="true" t="shared" si="0" ref="F13:L13">SUM(F10:F12)</f>
        <v>0</v>
      </c>
      <c r="G13" s="42">
        <f t="shared" si="0"/>
        <v>92</v>
      </c>
      <c r="H13" s="23">
        <f t="shared" si="0"/>
        <v>361651</v>
      </c>
      <c r="I13" s="66">
        <f t="shared" si="0"/>
        <v>0</v>
      </c>
      <c r="J13" s="66">
        <f t="shared" si="0"/>
        <v>0</v>
      </c>
      <c r="K13" s="66">
        <f t="shared" si="0"/>
        <v>0</v>
      </c>
      <c r="L13" s="66">
        <f t="shared" si="0"/>
        <v>7</v>
      </c>
    </row>
    <row r="14" spans="1:12" ht="26.25" customHeight="1" thickBot="1">
      <c r="A14" s="12" t="s">
        <v>32</v>
      </c>
      <c r="B14" s="13"/>
      <c r="C14" s="13"/>
      <c r="D14" s="13"/>
      <c r="E14" s="19"/>
      <c r="F14" s="13"/>
      <c r="G14" s="13"/>
      <c r="H14" s="11"/>
      <c r="I14" s="62"/>
      <c r="J14" s="63"/>
      <c r="K14" s="63"/>
      <c r="L14" s="63"/>
    </row>
    <row r="15" spans="1:12" ht="24.75" customHeight="1" thickBot="1">
      <c r="A15" s="16" t="s">
        <v>31</v>
      </c>
      <c r="B15" s="81"/>
      <c r="C15" s="81"/>
      <c r="D15" s="81"/>
      <c r="E15" s="83"/>
      <c r="F15" s="81"/>
      <c r="G15" s="81"/>
      <c r="H15" s="82"/>
      <c r="I15" s="67"/>
      <c r="J15" s="68"/>
      <c r="K15" s="68"/>
      <c r="L15" s="68"/>
    </row>
    <row r="16" spans="1:12" ht="16.5" thickBot="1">
      <c r="A16" s="107" t="s">
        <v>57</v>
      </c>
      <c r="B16" s="127">
        <v>0</v>
      </c>
      <c r="C16" s="127">
        <v>9290</v>
      </c>
      <c r="D16" s="127">
        <v>15</v>
      </c>
      <c r="E16" s="131">
        <f>(SUM(B16:C16))*100/H16</f>
        <v>7.222602313720612</v>
      </c>
      <c r="F16" s="127">
        <v>0</v>
      </c>
      <c r="G16" s="139">
        <v>15</v>
      </c>
      <c r="H16" s="132">
        <v>128624</v>
      </c>
      <c r="I16" s="64">
        <v>0</v>
      </c>
      <c r="J16" s="65">
        <v>0</v>
      </c>
      <c r="K16" s="65">
        <v>419</v>
      </c>
      <c r="L16" s="65">
        <v>0</v>
      </c>
    </row>
    <row r="17" spans="1:12" ht="16.5" thickBot="1">
      <c r="A17" s="38" t="s">
        <v>59</v>
      </c>
      <c r="B17" s="39"/>
      <c r="C17" s="39"/>
      <c r="D17" s="39"/>
      <c r="E17" s="39"/>
      <c r="F17" s="39"/>
      <c r="G17" s="39"/>
      <c r="H17" s="40"/>
      <c r="I17" s="69"/>
      <c r="J17" s="70"/>
      <c r="K17" s="70"/>
      <c r="L17" s="70"/>
    </row>
    <row r="18" spans="1:12" ht="15.75">
      <c r="A18" s="105" t="s">
        <v>58</v>
      </c>
      <c r="B18" s="88">
        <v>1701</v>
      </c>
      <c r="C18" s="88">
        <v>255</v>
      </c>
      <c r="D18" s="88">
        <v>0</v>
      </c>
      <c r="E18" s="94">
        <f aca="true" t="shared" si="1" ref="E18:E25">SUM(B18:C18)*100/H18</f>
        <v>527.2237196765499</v>
      </c>
      <c r="F18" s="88">
        <v>0</v>
      </c>
      <c r="G18" s="91">
        <v>0</v>
      </c>
      <c r="H18" s="117">
        <v>371</v>
      </c>
      <c r="I18" s="64"/>
      <c r="J18" s="65"/>
      <c r="K18" s="65"/>
      <c r="L18" s="65"/>
    </row>
    <row r="19" spans="1:12" ht="15.75">
      <c r="A19" s="101" t="s">
        <v>20</v>
      </c>
      <c r="B19" s="89">
        <v>6998</v>
      </c>
      <c r="C19" s="89">
        <v>1887</v>
      </c>
      <c r="D19" s="140">
        <v>32</v>
      </c>
      <c r="E19" s="96">
        <f t="shared" si="1"/>
        <v>182.03237041589838</v>
      </c>
      <c r="F19" s="89">
        <v>0</v>
      </c>
      <c r="G19" s="92">
        <v>6</v>
      </c>
      <c r="H19" s="118">
        <v>4881</v>
      </c>
      <c r="I19" s="64">
        <v>0</v>
      </c>
      <c r="J19" s="65">
        <v>0</v>
      </c>
      <c r="K19" s="65">
        <v>0</v>
      </c>
      <c r="L19" s="65">
        <v>1</v>
      </c>
    </row>
    <row r="20" spans="1:12" ht="15.75">
      <c r="A20" s="101" t="s">
        <v>69</v>
      </c>
      <c r="B20" s="89">
        <v>11621</v>
      </c>
      <c r="C20" s="89">
        <v>51</v>
      </c>
      <c r="D20" s="140">
        <v>0</v>
      </c>
      <c r="E20" s="96">
        <f t="shared" si="1"/>
        <v>189.881242882707</v>
      </c>
      <c r="F20" s="89">
        <v>0</v>
      </c>
      <c r="G20" s="92">
        <v>4</v>
      </c>
      <c r="H20" s="118">
        <v>6147</v>
      </c>
      <c r="I20" s="64"/>
      <c r="J20" s="65"/>
      <c r="K20" s="65"/>
      <c r="L20" s="65"/>
    </row>
    <row r="21" spans="1:89" s="2" customFormat="1" ht="15.75">
      <c r="A21" s="101" t="s">
        <v>70</v>
      </c>
      <c r="B21" s="89">
        <v>3741</v>
      </c>
      <c r="C21" s="89">
        <v>983</v>
      </c>
      <c r="D21" s="140">
        <v>0</v>
      </c>
      <c r="E21" s="96">
        <f t="shared" si="1"/>
        <v>28.331534124985005</v>
      </c>
      <c r="F21" s="89">
        <v>0</v>
      </c>
      <c r="G21" s="92">
        <v>140</v>
      </c>
      <c r="H21" s="118">
        <v>16674</v>
      </c>
      <c r="I21" s="64">
        <v>5</v>
      </c>
      <c r="J21" s="65">
        <v>0</v>
      </c>
      <c r="K21" s="65">
        <v>47</v>
      </c>
      <c r="L21" s="65">
        <v>13</v>
      </c>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row>
    <row r="22" spans="1:12" ht="15.75">
      <c r="A22" s="101" t="s">
        <v>19</v>
      </c>
      <c r="B22" s="89">
        <v>32130</v>
      </c>
      <c r="C22" s="89">
        <v>302</v>
      </c>
      <c r="D22" s="140">
        <v>0</v>
      </c>
      <c r="E22" s="96">
        <f t="shared" si="1"/>
        <v>395.995115995116</v>
      </c>
      <c r="F22" s="89">
        <v>0</v>
      </c>
      <c r="G22" s="92">
        <v>4</v>
      </c>
      <c r="H22" s="118">
        <v>8190</v>
      </c>
      <c r="I22" s="64">
        <v>61</v>
      </c>
      <c r="J22" s="65">
        <v>0</v>
      </c>
      <c r="K22" s="65">
        <v>141</v>
      </c>
      <c r="L22" s="65">
        <v>1</v>
      </c>
    </row>
    <row r="23" spans="1:12" ht="15.75">
      <c r="A23" s="101" t="s">
        <v>22</v>
      </c>
      <c r="B23" s="89">
        <v>0</v>
      </c>
      <c r="C23" s="89">
        <v>2060</v>
      </c>
      <c r="D23" s="140">
        <v>3</v>
      </c>
      <c r="E23" s="96">
        <f t="shared" si="1"/>
        <v>33.3117723156533</v>
      </c>
      <c r="F23" s="89">
        <v>0</v>
      </c>
      <c r="G23" s="92">
        <v>2</v>
      </c>
      <c r="H23" s="118">
        <v>6184</v>
      </c>
      <c r="I23" s="64"/>
      <c r="J23" s="65"/>
      <c r="K23" s="65"/>
      <c r="L23" s="65"/>
    </row>
    <row r="24" spans="1:12" ht="16.5" thickBot="1">
      <c r="A24" s="103" t="s">
        <v>71</v>
      </c>
      <c r="B24" s="90">
        <v>4802</v>
      </c>
      <c r="C24" s="90">
        <v>1035</v>
      </c>
      <c r="D24" s="127">
        <v>42</v>
      </c>
      <c r="E24" s="100">
        <f t="shared" si="1"/>
        <v>146.2907268170426</v>
      </c>
      <c r="F24" s="90">
        <v>0</v>
      </c>
      <c r="G24" s="123">
        <v>13</v>
      </c>
      <c r="H24" s="119">
        <v>3990</v>
      </c>
      <c r="I24" s="136">
        <v>35</v>
      </c>
      <c r="J24" s="137">
        <v>5</v>
      </c>
      <c r="K24" s="137">
        <v>13</v>
      </c>
      <c r="L24" s="137">
        <v>3</v>
      </c>
    </row>
    <row r="25" spans="1:12" ht="16.5" thickBot="1">
      <c r="A25" s="10" t="s">
        <v>3</v>
      </c>
      <c r="B25" s="21">
        <f>SUM(B18:B24)</f>
        <v>60993</v>
      </c>
      <c r="C25" s="21">
        <f>SUM(C18:C24)</f>
        <v>6573</v>
      </c>
      <c r="D25" s="21">
        <f>SUM(D18:D24)</f>
        <v>77</v>
      </c>
      <c r="E25" s="24">
        <f t="shared" si="1"/>
        <v>145.5003553201111</v>
      </c>
      <c r="F25" s="21">
        <f>SUM(F18:F24)</f>
        <v>0</v>
      </c>
      <c r="G25" s="43">
        <f aca="true" t="shared" si="2" ref="G25:L25">SUM(G18:G24)</f>
        <v>169</v>
      </c>
      <c r="H25" s="23">
        <f t="shared" si="2"/>
        <v>46437</v>
      </c>
      <c r="I25" s="66">
        <f t="shared" si="2"/>
        <v>101</v>
      </c>
      <c r="J25" s="66">
        <f t="shared" si="2"/>
        <v>5</v>
      </c>
      <c r="K25" s="66">
        <f t="shared" si="2"/>
        <v>201</v>
      </c>
      <c r="L25" s="66">
        <f t="shared" si="2"/>
        <v>18</v>
      </c>
    </row>
    <row r="26" spans="1:12" ht="16.5" thickBot="1">
      <c r="A26" s="38" t="s">
        <v>24</v>
      </c>
      <c r="B26" s="39"/>
      <c r="C26" s="39"/>
      <c r="D26" s="39"/>
      <c r="E26" s="39"/>
      <c r="F26" s="39"/>
      <c r="G26" s="39"/>
      <c r="H26" s="40"/>
      <c r="I26" s="69"/>
      <c r="J26" s="70"/>
      <c r="K26" s="70"/>
      <c r="L26" s="70"/>
    </row>
    <row r="27" spans="1:89" s="4" customFormat="1" ht="15.75">
      <c r="A27" s="105" t="s">
        <v>51</v>
      </c>
      <c r="B27" s="128">
        <v>0</v>
      </c>
      <c r="C27" s="88">
        <v>187</v>
      </c>
      <c r="D27" s="88">
        <v>58</v>
      </c>
      <c r="E27" s="94">
        <f aca="true" t="shared" si="3" ref="E27:E36">SUM(B27:C27)*100/H27</f>
        <v>1.641502808988764</v>
      </c>
      <c r="F27" s="88">
        <v>0</v>
      </c>
      <c r="G27" s="91">
        <v>0</v>
      </c>
      <c r="H27" s="120">
        <v>11392</v>
      </c>
      <c r="I27" s="71"/>
      <c r="J27" s="72"/>
      <c r="K27" s="72">
        <v>29</v>
      </c>
      <c r="L27" s="72"/>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row>
    <row r="28" spans="1:12" ht="15.75">
      <c r="A28" s="101" t="s">
        <v>72</v>
      </c>
      <c r="B28" s="106">
        <v>4913</v>
      </c>
      <c r="C28" s="89">
        <v>345</v>
      </c>
      <c r="D28" s="140">
        <v>0</v>
      </c>
      <c r="E28" s="96">
        <f t="shared" si="3"/>
        <v>49.103474038102355</v>
      </c>
      <c r="F28" s="89">
        <v>0</v>
      </c>
      <c r="G28" s="104">
        <v>93</v>
      </c>
      <c r="H28" s="98">
        <v>10708</v>
      </c>
      <c r="I28" s="71">
        <v>16</v>
      </c>
      <c r="J28" s="72">
        <v>0</v>
      </c>
      <c r="K28" s="72">
        <v>274</v>
      </c>
      <c r="L28" s="72">
        <v>30</v>
      </c>
    </row>
    <row r="29" spans="1:12" ht="15.75">
      <c r="A29" s="101" t="s">
        <v>73</v>
      </c>
      <c r="B29" s="106">
        <v>10500</v>
      </c>
      <c r="C29" s="89">
        <v>483</v>
      </c>
      <c r="D29" s="140">
        <v>10</v>
      </c>
      <c r="E29" s="96">
        <f t="shared" si="3"/>
        <v>3979.3478260869565</v>
      </c>
      <c r="F29" s="89">
        <v>0</v>
      </c>
      <c r="G29" s="92">
        <v>1</v>
      </c>
      <c r="H29" s="97">
        <v>276</v>
      </c>
      <c r="I29" s="71"/>
      <c r="J29" s="72"/>
      <c r="K29" s="72"/>
      <c r="L29" s="72"/>
    </row>
    <row r="30" spans="1:12" ht="15.75">
      <c r="A30" s="101" t="s">
        <v>74</v>
      </c>
      <c r="B30" s="106">
        <v>30845</v>
      </c>
      <c r="C30" s="89">
        <v>382</v>
      </c>
      <c r="D30" s="140">
        <v>0</v>
      </c>
      <c r="E30" s="96">
        <f t="shared" si="3"/>
        <v>6615.889830508475</v>
      </c>
      <c r="F30" s="89">
        <v>0</v>
      </c>
      <c r="G30" s="92">
        <v>5</v>
      </c>
      <c r="H30" s="97">
        <v>472</v>
      </c>
      <c r="I30" s="71"/>
      <c r="J30" s="72"/>
      <c r="K30" s="72"/>
      <c r="L30" s="72"/>
    </row>
    <row r="31" spans="1:12" ht="15.75" customHeight="1">
      <c r="A31" s="102" t="s">
        <v>78</v>
      </c>
      <c r="B31" s="106">
        <v>2955</v>
      </c>
      <c r="C31" s="89">
        <v>5</v>
      </c>
      <c r="D31" s="89">
        <v>0</v>
      </c>
      <c r="E31" s="96">
        <f t="shared" si="3"/>
        <v>27.11615976548186</v>
      </c>
      <c r="F31" s="89">
        <v>0</v>
      </c>
      <c r="G31" s="104">
        <v>1</v>
      </c>
      <c r="H31" s="98">
        <v>10916</v>
      </c>
      <c r="I31" s="71"/>
      <c r="J31" s="72"/>
      <c r="K31" s="72"/>
      <c r="L31" s="72"/>
    </row>
    <row r="32" spans="1:12" ht="15.75" customHeight="1">
      <c r="A32" s="101" t="s">
        <v>75</v>
      </c>
      <c r="B32" s="106">
        <v>36680</v>
      </c>
      <c r="C32" s="89">
        <v>21</v>
      </c>
      <c r="D32" s="89">
        <v>0</v>
      </c>
      <c r="E32" s="96">
        <f t="shared" si="3"/>
        <v>9267.929292929293</v>
      </c>
      <c r="F32" s="89">
        <v>0</v>
      </c>
      <c r="G32" s="92">
        <v>5</v>
      </c>
      <c r="H32" s="97">
        <v>396</v>
      </c>
      <c r="I32" s="71"/>
      <c r="J32" s="72"/>
      <c r="K32" s="72"/>
      <c r="L32" s="72"/>
    </row>
    <row r="33" spans="1:12" ht="18" customHeight="1">
      <c r="A33" s="101" t="s">
        <v>79</v>
      </c>
      <c r="B33" s="106">
        <v>0</v>
      </c>
      <c r="C33" s="89">
        <v>40545</v>
      </c>
      <c r="D33" s="89">
        <v>137</v>
      </c>
      <c r="E33" s="96">
        <f t="shared" si="3"/>
        <v>1101.4669926650367</v>
      </c>
      <c r="F33" s="89">
        <v>5</v>
      </c>
      <c r="G33" s="104">
        <v>47</v>
      </c>
      <c r="H33" s="98">
        <v>3681</v>
      </c>
      <c r="I33" s="71">
        <v>0</v>
      </c>
      <c r="J33" s="72">
        <v>1</v>
      </c>
      <c r="K33" s="72">
        <v>11</v>
      </c>
      <c r="L33" s="72">
        <v>34</v>
      </c>
    </row>
    <row r="34" spans="1:12" ht="16.5" customHeight="1">
      <c r="A34" s="101" t="s">
        <v>76</v>
      </c>
      <c r="B34" s="106">
        <v>1005</v>
      </c>
      <c r="C34" s="89">
        <v>61</v>
      </c>
      <c r="D34" s="89">
        <v>0</v>
      </c>
      <c r="E34" s="96">
        <f t="shared" si="3"/>
        <v>10660</v>
      </c>
      <c r="F34" s="89">
        <v>0</v>
      </c>
      <c r="G34" s="104">
        <v>0</v>
      </c>
      <c r="H34" s="133">
        <v>10</v>
      </c>
      <c r="I34" s="71"/>
      <c r="J34" s="72"/>
      <c r="K34" s="72"/>
      <c r="L34" s="72"/>
    </row>
    <row r="35" spans="1:12" ht="16.5" thickBot="1">
      <c r="A35" s="103" t="s">
        <v>77</v>
      </c>
      <c r="B35" s="141">
        <v>3283</v>
      </c>
      <c r="C35" s="90">
        <v>200</v>
      </c>
      <c r="D35" s="90">
        <v>0</v>
      </c>
      <c r="E35" s="100">
        <f t="shared" si="3"/>
        <v>9675</v>
      </c>
      <c r="F35" s="90">
        <v>0</v>
      </c>
      <c r="G35" s="123">
        <v>1</v>
      </c>
      <c r="H35" s="99">
        <v>36</v>
      </c>
      <c r="I35" s="71"/>
      <c r="J35" s="72"/>
      <c r="K35" s="72"/>
      <c r="L35" s="72"/>
    </row>
    <row r="36" spans="1:12" ht="16.5" thickBot="1">
      <c r="A36" s="10" t="s">
        <v>3</v>
      </c>
      <c r="B36" s="25">
        <f>SUM(B27:B35)</f>
        <v>90181</v>
      </c>
      <c r="C36" s="26">
        <f>SUM(C27:C35)</f>
        <v>42229</v>
      </c>
      <c r="D36" s="27">
        <f>SUM(D27:D35)</f>
        <v>205</v>
      </c>
      <c r="E36" s="28">
        <f t="shared" si="3"/>
        <v>349.48663129833454</v>
      </c>
      <c r="F36" s="29">
        <f aca="true" t="shared" si="4" ref="F36:L36">SUM(F27:F35)</f>
        <v>5</v>
      </c>
      <c r="G36" s="44">
        <f t="shared" si="4"/>
        <v>153</v>
      </c>
      <c r="H36" s="30">
        <f t="shared" si="4"/>
        <v>37887</v>
      </c>
      <c r="I36" s="73">
        <f t="shared" si="4"/>
        <v>16</v>
      </c>
      <c r="J36" s="73">
        <f t="shared" si="4"/>
        <v>1</v>
      </c>
      <c r="K36" s="73">
        <f t="shared" si="4"/>
        <v>314</v>
      </c>
      <c r="L36" s="73">
        <f t="shared" si="4"/>
        <v>64</v>
      </c>
    </row>
    <row r="37" spans="1:12" ht="16.5" thickBot="1">
      <c r="A37" s="38" t="s">
        <v>26</v>
      </c>
      <c r="B37" s="39"/>
      <c r="C37" s="39"/>
      <c r="D37" s="39"/>
      <c r="E37" s="39"/>
      <c r="F37" s="39"/>
      <c r="G37" s="39"/>
      <c r="H37" s="40"/>
      <c r="I37" s="69"/>
      <c r="J37" s="70"/>
      <c r="K37" s="70"/>
      <c r="L37" s="70"/>
    </row>
    <row r="38" spans="1:12" ht="16.5" customHeight="1">
      <c r="A38" s="105" t="s">
        <v>80</v>
      </c>
      <c r="B38" s="88">
        <v>2519</v>
      </c>
      <c r="C38" s="88">
        <v>785</v>
      </c>
      <c r="D38" s="88">
        <v>4</v>
      </c>
      <c r="E38" s="94">
        <f aca="true" t="shared" si="5" ref="E38:E44">SUM(B38:C38)*100/H38</f>
        <v>30.115759730197794</v>
      </c>
      <c r="F38" s="88">
        <v>0</v>
      </c>
      <c r="G38" s="91">
        <v>14</v>
      </c>
      <c r="H38" s="117">
        <v>10971</v>
      </c>
      <c r="I38" s="64"/>
      <c r="J38" s="65"/>
      <c r="K38" s="65"/>
      <c r="L38" s="65"/>
    </row>
    <row r="39" spans="1:14" ht="15.75">
      <c r="A39" s="101" t="s">
        <v>102</v>
      </c>
      <c r="B39" s="89">
        <v>98474</v>
      </c>
      <c r="C39" s="89">
        <v>9802</v>
      </c>
      <c r="D39" s="89">
        <v>0</v>
      </c>
      <c r="E39" s="96">
        <f t="shared" si="5"/>
        <v>222.5611510791367</v>
      </c>
      <c r="F39" s="89">
        <v>0</v>
      </c>
      <c r="G39" s="92">
        <v>185</v>
      </c>
      <c r="H39" s="118">
        <v>48650</v>
      </c>
      <c r="I39" s="136">
        <v>195</v>
      </c>
      <c r="J39" s="137">
        <v>216</v>
      </c>
      <c r="K39" s="137">
        <v>417</v>
      </c>
      <c r="L39" s="137">
        <v>0</v>
      </c>
      <c r="N39" s="85"/>
    </row>
    <row r="40" spans="1:12" ht="16.5" customHeight="1">
      <c r="A40" s="101" t="s">
        <v>81</v>
      </c>
      <c r="B40" s="142">
        <v>3842</v>
      </c>
      <c r="C40" s="142">
        <v>2214</v>
      </c>
      <c r="D40" s="89">
        <v>15</v>
      </c>
      <c r="E40" s="96">
        <f t="shared" si="5"/>
        <v>36.689688598085546</v>
      </c>
      <c r="F40" s="89">
        <v>0</v>
      </c>
      <c r="G40" s="92">
        <v>7</v>
      </c>
      <c r="H40" s="118">
        <v>16506</v>
      </c>
      <c r="I40" s="64"/>
      <c r="J40" s="65"/>
      <c r="K40" s="65"/>
      <c r="L40" s="65"/>
    </row>
    <row r="41" spans="1:12" ht="18.75" customHeight="1">
      <c r="A41" s="101" t="s">
        <v>94</v>
      </c>
      <c r="B41" s="89">
        <v>6370</v>
      </c>
      <c r="C41" s="89">
        <v>1498</v>
      </c>
      <c r="D41" s="89">
        <v>22</v>
      </c>
      <c r="E41" s="96">
        <f t="shared" si="5"/>
        <v>24.610572411635907</v>
      </c>
      <c r="F41" s="89">
        <v>0</v>
      </c>
      <c r="G41" s="92">
        <v>0</v>
      </c>
      <c r="H41" s="118">
        <v>31970</v>
      </c>
      <c r="I41" s="64"/>
      <c r="J41" s="65"/>
      <c r="K41" s="65"/>
      <c r="L41" s="65"/>
    </row>
    <row r="42" spans="1:12" ht="18" customHeight="1" thickBot="1">
      <c r="A42" s="103" t="s">
        <v>82</v>
      </c>
      <c r="B42" s="90">
        <v>59965</v>
      </c>
      <c r="C42" s="90">
        <v>2413</v>
      </c>
      <c r="D42" s="90">
        <v>0</v>
      </c>
      <c r="E42" s="100">
        <f t="shared" si="5"/>
        <v>197.91230408020814</v>
      </c>
      <c r="F42" s="90">
        <v>0</v>
      </c>
      <c r="G42" s="123">
        <v>0</v>
      </c>
      <c r="H42" s="119">
        <v>31518</v>
      </c>
      <c r="I42" s="64"/>
      <c r="J42" s="65"/>
      <c r="K42" s="65"/>
      <c r="L42" s="65"/>
    </row>
    <row r="43" spans="1:12" ht="16.5" customHeight="1" thickBot="1">
      <c r="A43" s="10" t="s">
        <v>3</v>
      </c>
      <c r="B43" s="21">
        <f>SUM(B38:B42)</f>
        <v>171170</v>
      </c>
      <c r="C43" s="21">
        <f>SUM(C38:C42)</f>
        <v>16712</v>
      </c>
      <c r="D43" s="21">
        <f>SUM(D38:D42)</f>
        <v>41</v>
      </c>
      <c r="E43" s="22">
        <f t="shared" si="5"/>
        <v>134.57150019697025</v>
      </c>
      <c r="F43" s="21">
        <f aca="true" t="shared" si="6" ref="F43:L43">SUM(F38:F42)</f>
        <v>0</v>
      </c>
      <c r="G43" s="29">
        <f t="shared" si="6"/>
        <v>206</v>
      </c>
      <c r="H43" s="23">
        <f t="shared" si="6"/>
        <v>139615</v>
      </c>
      <c r="I43" s="66">
        <f t="shared" si="6"/>
        <v>195</v>
      </c>
      <c r="J43" s="66">
        <f t="shared" si="6"/>
        <v>216</v>
      </c>
      <c r="K43" s="66">
        <f t="shared" si="6"/>
        <v>417</v>
      </c>
      <c r="L43" s="66">
        <f t="shared" si="6"/>
        <v>0</v>
      </c>
    </row>
    <row r="44" spans="1:12" ht="18.75" customHeight="1" thickBot="1">
      <c r="A44" s="107" t="s">
        <v>95</v>
      </c>
      <c r="B44" s="108">
        <v>218931</v>
      </c>
      <c r="C44" s="138">
        <v>135740</v>
      </c>
      <c r="D44" s="108">
        <v>0</v>
      </c>
      <c r="E44" s="109">
        <f t="shared" si="5"/>
        <v>169.251215682906</v>
      </c>
      <c r="F44" s="108">
        <v>11</v>
      </c>
      <c r="G44" s="139">
        <v>2869</v>
      </c>
      <c r="H44" s="110">
        <v>209553</v>
      </c>
      <c r="I44" s="64">
        <v>9289</v>
      </c>
      <c r="J44" s="65">
        <v>2989</v>
      </c>
      <c r="K44" s="65"/>
      <c r="L44" s="65"/>
    </row>
    <row r="45" spans="1:12" ht="18.75" customHeight="1" thickBot="1">
      <c r="A45" s="38" t="s">
        <v>28</v>
      </c>
      <c r="B45" s="39"/>
      <c r="C45" s="39"/>
      <c r="D45" s="39"/>
      <c r="E45" s="39"/>
      <c r="F45" s="39"/>
      <c r="G45" s="39"/>
      <c r="H45" s="40"/>
      <c r="I45" s="69"/>
      <c r="J45" s="70"/>
      <c r="K45" s="70"/>
      <c r="L45" s="70"/>
    </row>
    <row r="46" spans="1:12" ht="18.75" customHeight="1">
      <c r="A46" s="105" t="s">
        <v>83</v>
      </c>
      <c r="B46" s="91">
        <v>869</v>
      </c>
      <c r="C46" s="91">
        <v>138</v>
      </c>
      <c r="D46" s="91">
        <v>40</v>
      </c>
      <c r="E46" s="94">
        <f>SUM(B46:C46)*100/H46</f>
        <v>2.2855197458011802</v>
      </c>
      <c r="F46" s="91">
        <v>0</v>
      </c>
      <c r="G46" s="134">
        <v>2</v>
      </c>
      <c r="H46" s="135">
        <v>44060</v>
      </c>
      <c r="I46" s="64"/>
      <c r="J46" s="65"/>
      <c r="K46" s="65"/>
      <c r="L46" s="65"/>
    </row>
    <row r="47" spans="1:12" ht="18.75" customHeight="1">
      <c r="A47" s="101" t="s">
        <v>14</v>
      </c>
      <c r="B47" s="92">
        <v>0</v>
      </c>
      <c r="C47" s="92">
        <v>0</v>
      </c>
      <c r="D47" s="92">
        <v>34</v>
      </c>
      <c r="E47" s="96">
        <f>SUM(B47:C47)*100/H47</f>
        <v>0</v>
      </c>
      <c r="F47" s="92">
        <v>0</v>
      </c>
      <c r="G47" s="129">
        <v>0</v>
      </c>
      <c r="H47" s="121">
        <v>18131</v>
      </c>
      <c r="I47" s="64"/>
      <c r="J47" s="65"/>
      <c r="K47" s="65"/>
      <c r="L47" s="65"/>
    </row>
    <row r="48" spans="1:12" ht="18.75" customHeight="1">
      <c r="A48" s="101" t="s">
        <v>96</v>
      </c>
      <c r="B48" s="92">
        <v>662</v>
      </c>
      <c r="C48" s="92">
        <v>16</v>
      </c>
      <c r="D48" s="92">
        <v>0</v>
      </c>
      <c r="E48" s="96">
        <f>SUM(B48:C48)*100/H48</f>
        <v>10.0817843866171</v>
      </c>
      <c r="F48" s="92">
        <v>0</v>
      </c>
      <c r="G48" s="129">
        <v>2</v>
      </c>
      <c r="H48" s="121">
        <v>6725</v>
      </c>
      <c r="I48" s="64"/>
      <c r="J48" s="65"/>
      <c r="K48" s="65"/>
      <c r="L48" s="65"/>
    </row>
    <row r="49" spans="1:12" ht="18.75" customHeight="1" thickBot="1">
      <c r="A49" s="103" t="s">
        <v>23</v>
      </c>
      <c r="B49" s="93">
        <v>0</v>
      </c>
      <c r="C49" s="93">
        <v>0</v>
      </c>
      <c r="D49" s="93">
        <v>1</v>
      </c>
      <c r="E49" s="100">
        <f>SUM(B49:C49)*100/H49</f>
        <v>0</v>
      </c>
      <c r="F49" s="93">
        <v>0</v>
      </c>
      <c r="G49" s="130">
        <v>0</v>
      </c>
      <c r="H49" s="122">
        <v>3444</v>
      </c>
      <c r="I49" s="64"/>
      <c r="J49" s="65"/>
      <c r="K49" s="65"/>
      <c r="L49" s="65"/>
    </row>
    <row r="50" spans="1:12" ht="18.75" customHeight="1" thickBot="1">
      <c r="A50" s="10" t="s">
        <v>3</v>
      </c>
      <c r="B50" s="29">
        <f>SUM(B46:B49)</f>
        <v>1531</v>
      </c>
      <c r="C50" s="29">
        <f>SUM(C46:C49)</f>
        <v>154</v>
      </c>
      <c r="D50" s="29">
        <f>SUM(D46:D49)</f>
        <v>75</v>
      </c>
      <c r="E50" s="31">
        <f>SUM(B50:C50)*100/H50</f>
        <v>2.328634604754008</v>
      </c>
      <c r="F50" s="29">
        <f aca="true" t="shared" si="7" ref="F50:L50">SUM(F46:F49)</f>
        <v>0</v>
      </c>
      <c r="G50" s="44">
        <f t="shared" si="7"/>
        <v>4</v>
      </c>
      <c r="H50" s="32">
        <f t="shared" si="7"/>
        <v>72360</v>
      </c>
      <c r="I50" s="74">
        <f t="shared" si="7"/>
        <v>0</v>
      </c>
      <c r="J50" s="74">
        <f t="shared" si="7"/>
        <v>0</v>
      </c>
      <c r="K50" s="74">
        <f t="shared" si="7"/>
        <v>0</v>
      </c>
      <c r="L50" s="74">
        <f t="shared" si="7"/>
        <v>0</v>
      </c>
    </row>
    <row r="51" spans="1:12" ht="24.75" customHeight="1" thickBot="1">
      <c r="A51" s="16" t="s">
        <v>4</v>
      </c>
      <c r="B51" s="14"/>
      <c r="C51" s="14"/>
      <c r="D51" s="14"/>
      <c r="E51" s="18"/>
      <c r="F51" s="14"/>
      <c r="G51" s="14"/>
      <c r="H51" s="15"/>
      <c r="I51" s="67"/>
      <c r="J51" s="68"/>
      <c r="K51" s="68"/>
      <c r="L51" s="68"/>
    </row>
    <row r="52" spans="1:12" ht="18" customHeight="1">
      <c r="A52" s="105" t="s">
        <v>52</v>
      </c>
      <c r="B52" s="213">
        <v>32</v>
      </c>
      <c r="C52" s="88">
        <v>23</v>
      </c>
      <c r="D52" s="88">
        <v>1</v>
      </c>
      <c r="E52" s="94">
        <f aca="true" t="shared" si="8" ref="E52:E75">SUM(B52:C52)*100/H52</f>
        <v>323.52941176470586</v>
      </c>
      <c r="F52" s="88">
        <v>0</v>
      </c>
      <c r="G52" s="91">
        <v>0</v>
      </c>
      <c r="H52" s="95">
        <v>17</v>
      </c>
      <c r="I52" s="71"/>
      <c r="J52" s="72"/>
      <c r="K52" s="72"/>
      <c r="L52" s="72"/>
    </row>
    <row r="53" spans="1:12" ht="15.75">
      <c r="A53" s="101" t="s">
        <v>97</v>
      </c>
      <c r="B53" s="106">
        <v>540</v>
      </c>
      <c r="C53" s="89">
        <v>25</v>
      </c>
      <c r="D53" s="89">
        <v>2</v>
      </c>
      <c r="E53" s="96">
        <f t="shared" si="8"/>
        <v>601.063829787234</v>
      </c>
      <c r="F53" s="89">
        <v>0</v>
      </c>
      <c r="G53" s="92">
        <v>0</v>
      </c>
      <c r="H53" s="97">
        <v>94</v>
      </c>
      <c r="I53" s="71"/>
      <c r="J53" s="72"/>
      <c r="K53" s="72"/>
      <c r="L53" s="72"/>
    </row>
    <row r="54" spans="1:12" ht="15.75" customHeight="1">
      <c r="A54" s="101" t="s">
        <v>84</v>
      </c>
      <c r="B54" s="106">
        <v>1208</v>
      </c>
      <c r="C54" s="89">
        <v>703</v>
      </c>
      <c r="D54" s="89">
        <v>7</v>
      </c>
      <c r="E54" s="96">
        <f t="shared" si="8"/>
        <v>1676.3157894736842</v>
      </c>
      <c r="F54" s="89">
        <v>0</v>
      </c>
      <c r="G54" s="92">
        <v>0</v>
      </c>
      <c r="H54" s="97">
        <v>114</v>
      </c>
      <c r="I54" s="71">
        <v>0</v>
      </c>
      <c r="J54" s="72">
        <v>0</v>
      </c>
      <c r="K54" s="72"/>
      <c r="L54" s="72"/>
    </row>
    <row r="55" spans="1:12" ht="15.75">
      <c r="A55" s="101" t="s">
        <v>98</v>
      </c>
      <c r="B55" s="106">
        <v>440</v>
      </c>
      <c r="C55" s="89">
        <v>25</v>
      </c>
      <c r="D55" s="89">
        <v>3</v>
      </c>
      <c r="E55" s="96">
        <f t="shared" si="8"/>
        <v>117.72151898734177</v>
      </c>
      <c r="F55" s="89">
        <v>0</v>
      </c>
      <c r="G55" s="92">
        <v>0</v>
      </c>
      <c r="H55" s="97">
        <v>395</v>
      </c>
      <c r="I55" s="71">
        <v>0</v>
      </c>
      <c r="J55" s="72">
        <v>0</v>
      </c>
      <c r="K55" s="72">
        <v>0</v>
      </c>
      <c r="L55" s="72">
        <v>0</v>
      </c>
    </row>
    <row r="56" spans="1:12" ht="15.75">
      <c r="A56" s="101" t="s">
        <v>99</v>
      </c>
      <c r="B56" s="106">
        <v>715</v>
      </c>
      <c r="C56" s="89">
        <v>150</v>
      </c>
      <c r="D56" s="89">
        <v>0</v>
      </c>
      <c r="E56" s="96">
        <f t="shared" si="8"/>
        <v>296.2328767123288</v>
      </c>
      <c r="F56" s="89">
        <v>0</v>
      </c>
      <c r="G56" s="92">
        <v>1</v>
      </c>
      <c r="H56" s="97">
        <v>292</v>
      </c>
      <c r="I56" s="71"/>
      <c r="J56" s="72"/>
      <c r="K56" s="72"/>
      <c r="L56" s="72"/>
    </row>
    <row r="57" spans="1:12" ht="15.75">
      <c r="A57" s="101" t="s">
        <v>100</v>
      </c>
      <c r="B57" s="106">
        <v>235</v>
      </c>
      <c r="C57" s="89">
        <v>437</v>
      </c>
      <c r="D57" s="89">
        <v>0</v>
      </c>
      <c r="E57" s="96">
        <f t="shared" si="8"/>
        <v>2688</v>
      </c>
      <c r="F57" s="89">
        <v>0</v>
      </c>
      <c r="G57" s="92">
        <v>0</v>
      </c>
      <c r="H57" s="97">
        <v>25</v>
      </c>
      <c r="I57" s="71">
        <v>0</v>
      </c>
      <c r="J57" s="72">
        <v>0</v>
      </c>
      <c r="K57" s="72"/>
      <c r="L57" s="72"/>
    </row>
    <row r="58" spans="1:12" ht="15.75">
      <c r="A58" s="101" t="s">
        <v>5</v>
      </c>
      <c r="B58" s="106">
        <v>232</v>
      </c>
      <c r="C58" s="89">
        <v>31</v>
      </c>
      <c r="D58" s="89">
        <v>10</v>
      </c>
      <c r="E58" s="96">
        <f t="shared" si="8"/>
        <v>453.44827586206895</v>
      </c>
      <c r="F58" s="89">
        <v>0</v>
      </c>
      <c r="G58" s="92">
        <v>0</v>
      </c>
      <c r="H58" s="97">
        <v>58</v>
      </c>
      <c r="I58" s="71"/>
      <c r="J58" s="72"/>
      <c r="K58" s="72"/>
      <c r="L58" s="72"/>
    </row>
    <row r="59" spans="1:12" ht="15.75">
      <c r="A59" s="101" t="s">
        <v>101</v>
      </c>
      <c r="B59" s="106">
        <v>4476</v>
      </c>
      <c r="C59" s="89">
        <v>2049</v>
      </c>
      <c r="D59" s="89">
        <v>0</v>
      </c>
      <c r="E59" s="96">
        <f t="shared" si="8"/>
        <v>4379.194630872483</v>
      </c>
      <c r="F59" s="89">
        <v>0</v>
      </c>
      <c r="G59" s="92">
        <v>0</v>
      </c>
      <c r="H59" s="97">
        <v>149</v>
      </c>
      <c r="I59" s="71">
        <v>0</v>
      </c>
      <c r="J59" s="72">
        <v>0</v>
      </c>
      <c r="K59" s="72"/>
      <c r="L59" s="72"/>
    </row>
    <row r="60" spans="1:12" ht="15.75">
      <c r="A60" s="101" t="s">
        <v>6</v>
      </c>
      <c r="B60" s="106">
        <v>1154</v>
      </c>
      <c r="C60" s="89">
        <v>79</v>
      </c>
      <c r="D60" s="89">
        <v>0</v>
      </c>
      <c r="E60" s="96">
        <f t="shared" si="8"/>
        <v>1666.2162162162163</v>
      </c>
      <c r="F60" s="89">
        <v>0</v>
      </c>
      <c r="G60" s="92">
        <v>0</v>
      </c>
      <c r="H60" s="97">
        <v>74</v>
      </c>
      <c r="I60" s="71"/>
      <c r="J60" s="72"/>
      <c r="K60" s="72"/>
      <c r="L60" s="72"/>
    </row>
    <row r="61" spans="1:12" ht="15.75" customHeight="1">
      <c r="A61" s="101" t="s">
        <v>85</v>
      </c>
      <c r="B61" s="106">
        <v>335</v>
      </c>
      <c r="C61" s="89">
        <v>118</v>
      </c>
      <c r="D61" s="89">
        <v>0</v>
      </c>
      <c r="E61" s="96">
        <f t="shared" si="8"/>
        <v>408.1081081081081</v>
      </c>
      <c r="F61" s="89">
        <v>0</v>
      </c>
      <c r="G61" s="92">
        <v>2</v>
      </c>
      <c r="H61" s="97">
        <v>111</v>
      </c>
      <c r="I61" s="71">
        <v>8</v>
      </c>
      <c r="J61" s="72"/>
      <c r="K61" s="72"/>
      <c r="L61" s="72"/>
    </row>
    <row r="62" spans="1:12" ht="15.75" customHeight="1">
      <c r="A62" s="102" t="s">
        <v>112</v>
      </c>
      <c r="B62" s="106">
        <v>0</v>
      </c>
      <c r="C62" s="89">
        <v>37</v>
      </c>
      <c r="D62" s="89">
        <v>0</v>
      </c>
      <c r="E62" s="96">
        <f t="shared" si="8"/>
        <v>4.786545924967658</v>
      </c>
      <c r="F62" s="89">
        <v>0</v>
      </c>
      <c r="G62" s="104">
        <v>3</v>
      </c>
      <c r="H62" s="98">
        <v>773</v>
      </c>
      <c r="I62" s="71"/>
      <c r="J62" s="72"/>
      <c r="K62" s="72"/>
      <c r="L62" s="72"/>
    </row>
    <row r="63" spans="1:12" ht="15.75" customHeight="1">
      <c r="A63" s="101" t="s">
        <v>86</v>
      </c>
      <c r="B63" s="106">
        <v>7650</v>
      </c>
      <c r="C63" s="89">
        <v>203</v>
      </c>
      <c r="D63" s="89">
        <v>0</v>
      </c>
      <c r="E63" s="96">
        <f t="shared" si="8"/>
        <v>279.66524216524215</v>
      </c>
      <c r="F63" s="89">
        <v>0</v>
      </c>
      <c r="G63" s="104">
        <v>0</v>
      </c>
      <c r="H63" s="98">
        <v>2808</v>
      </c>
      <c r="I63" s="71"/>
      <c r="J63" s="72"/>
      <c r="K63" s="72"/>
      <c r="L63" s="72"/>
    </row>
    <row r="64" spans="1:12" ht="15.75">
      <c r="A64" s="101" t="s">
        <v>18</v>
      </c>
      <c r="B64" s="106">
        <v>18</v>
      </c>
      <c r="C64" s="89">
        <v>5</v>
      </c>
      <c r="D64" s="89">
        <v>0</v>
      </c>
      <c r="E64" s="96">
        <f t="shared" si="8"/>
        <v>460</v>
      </c>
      <c r="F64" s="89">
        <v>0</v>
      </c>
      <c r="G64" s="92">
        <v>0</v>
      </c>
      <c r="H64" s="97">
        <v>5</v>
      </c>
      <c r="I64" s="71"/>
      <c r="J64" s="72"/>
      <c r="K64" s="72"/>
      <c r="L64" s="72"/>
    </row>
    <row r="65" spans="1:12" ht="16.5" customHeight="1">
      <c r="A65" s="101" t="s">
        <v>9</v>
      </c>
      <c r="B65" s="106">
        <v>554</v>
      </c>
      <c r="C65" s="89">
        <v>33</v>
      </c>
      <c r="D65" s="89">
        <v>0</v>
      </c>
      <c r="E65" s="96">
        <f t="shared" si="8"/>
        <v>1107.5471698113208</v>
      </c>
      <c r="F65" s="89">
        <v>0</v>
      </c>
      <c r="G65" s="92">
        <v>0</v>
      </c>
      <c r="H65" s="97">
        <v>53</v>
      </c>
      <c r="I65" s="71"/>
      <c r="J65" s="72"/>
      <c r="K65" s="72"/>
      <c r="L65" s="72"/>
    </row>
    <row r="66" spans="1:12" ht="15.75" customHeight="1">
      <c r="A66" s="101" t="s">
        <v>7</v>
      </c>
      <c r="B66" s="106">
        <v>822</v>
      </c>
      <c r="C66" s="89">
        <v>50</v>
      </c>
      <c r="D66" s="89">
        <v>0</v>
      </c>
      <c r="E66" s="96">
        <f t="shared" si="8"/>
        <v>528.4848484848485</v>
      </c>
      <c r="F66" s="89">
        <v>0</v>
      </c>
      <c r="G66" s="92">
        <v>0</v>
      </c>
      <c r="H66" s="97">
        <v>165</v>
      </c>
      <c r="I66" s="71"/>
      <c r="J66" s="72"/>
      <c r="K66" s="72"/>
      <c r="L66" s="72"/>
    </row>
    <row r="67" spans="1:12" ht="16.5" customHeight="1">
      <c r="A67" s="101" t="s">
        <v>10</v>
      </c>
      <c r="B67" s="106">
        <v>508</v>
      </c>
      <c r="C67" s="89">
        <v>83</v>
      </c>
      <c r="D67" s="89">
        <v>0</v>
      </c>
      <c r="E67" s="96">
        <f t="shared" si="8"/>
        <v>579.4117647058823</v>
      </c>
      <c r="F67" s="89">
        <v>0</v>
      </c>
      <c r="G67" s="92">
        <v>0</v>
      </c>
      <c r="H67" s="97">
        <v>102</v>
      </c>
      <c r="I67" s="71"/>
      <c r="J67" s="72"/>
      <c r="K67" s="72"/>
      <c r="L67" s="72"/>
    </row>
    <row r="68" spans="1:12" ht="16.5" customHeight="1">
      <c r="A68" s="101" t="s">
        <v>87</v>
      </c>
      <c r="B68" s="106">
        <v>253</v>
      </c>
      <c r="C68" s="89">
        <v>149</v>
      </c>
      <c r="D68" s="89">
        <v>0</v>
      </c>
      <c r="E68" s="96">
        <f t="shared" si="8"/>
        <v>957.1428571428571</v>
      </c>
      <c r="F68" s="89">
        <v>0</v>
      </c>
      <c r="G68" s="92">
        <v>0</v>
      </c>
      <c r="H68" s="97">
        <v>42</v>
      </c>
      <c r="I68" s="71">
        <v>0</v>
      </c>
      <c r="J68" s="72">
        <v>0</v>
      </c>
      <c r="K68" s="72"/>
      <c r="L68" s="72"/>
    </row>
    <row r="69" spans="1:12" ht="15.75">
      <c r="A69" s="101" t="s">
        <v>21</v>
      </c>
      <c r="B69" s="106">
        <v>2768</v>
      </c>
      <c r="C69" s="89">
        <v>724</v>
      </c>
      <c r="D69" s="89">
        <v>0</v>
      </c>
      <c r="E69" s="96">
        <f t="shared" si="8"/>
        <v>637.2262773722628</v>
      </c>
      <c r="F69" s="89">
        <v>4</v>
      </c>
      <c r="G69" s="92">
        <v>4</v>
      </c>
      <c r="H69" s="97">
        <v>548</v>
      </c>
      <c r="I69" s="71">
        <v>2</v>
      </c>
      <c r="J69" s="72">
        <v>5</v>
      </c>
      <c r="K69" s="72">
        <v>15</v>
      </c>
      <c r="L69" s="72">
        <v>4</v>
      </c>
    </row>
    <row r="70" spans="1:12" ht="16.5" customHeight="1">
      <c r="A70" s="101" t="s">
        <v>11</v>
      </c>
      <c r="B70" s="106">
        <v>0</v>
      </c>
      <c r="C70" s="89">
        <v>718</v>
      </c>
      <c r="D70" s="89">
        <v>1</v>
      </c>
      <c r="E70" s="96">
        <f t="shared" si="8"/>
        <v>52.52377468910022</v>
      </c>
      <c r="F70" s="89">
        <v>0</v>
      </c>
      <c r="G70" s="92">
        <v>3</v>
      </c>
      <c r="H70" s="97">
        <v>1367</v>
      </c>
      <c r="I70" s="71"/>
      <c r="J70" s="72"/>
      <c r="K70" s="72"/>
      <c r="L70" s="72"/>
    </row>
    <row r="71" spans="1:12" ht="15.75">
      <c r="A71" s="101" t="s">
        <v>17</v>
      </c>
      <c r="B71" s="106">
        <v>200</v>
      </c>
      <c r="C71" s="89">
        <v>25</v>
      </c>
      <c r="D71" s="89">
        <v>3</v>
      </c>
      <c r="E71" s="96">
        <f t="shared" si="8"/>
        <v>432.6923076923077</v>
      </c>
      <c r="F71" s="89">
        <v>0</v>
      </c>
      <c r="G71" s="93">
        <v>0</v>
      </c>
      <c r="H71" s="99">
        <v>52</v>
      </c>
      <c r="I71" s="71"/>
      <c r="J71" s="72"/>
      <c r="K71" s="72"/>
      <c r="L71" s="72"/>
    </row>
    <row r="72" spans="1:12" ht="16.5" customHeight="1">
      <c r="A72" s="101" t="s">
        <v>27</v>
      </c>
      <c r="B72" s="106">
        <v>74</v>
      </c>
      <c r="C72" s="89">
        <v>53</v>
      </c>
      <c r="D72" s="89">
        <v>0</v>
      </c>
      <c r="E72" s="96">
        <f t="shared" si="8"/>
        <v>362.85714285714283</v>
      </c>
      <c r="F72" s="89">
        <v>0</v>
      </c>
      <c r="G72" s="92">
        <v>0</v>
      </c>
      <c r="H72" s="97">
        <v>35</v>
      </c>
      <c r="I72" s="71"/>
      <c r="J72" s="72"/>
      <c r="K72" s="72"/>
      <c r="L72" s="72"/>
    </row>
    <row r="73" spans="1:12" ht="16.5" thickBot="1">
      <c r="A73" s="103" t="s">
        <v>88</v>
      </c>
      <c r="B73" s="141">
        <v>1156</v>
      </c>
      <c r="C73" s="90">
        <v>1024</v>
      </c>
      <c r="D73" s="90">
        <v>2</v>
      </c>
      <c r="E73" s="100">
        <f t="shared" si="8"/>
        <v>2116.5048543689322</v>
      </c>
      <c r="F73" s="90">
        <v>0</v>
      </c>
      <c r="G73" s="111">
        <v>0</v>
      </c>
      <c r="H73" s="112">
        <v>103</v>
      </c>
      <c r="I73" s="71"/>
      <c r="J73" s="72"/>
      <c r="K73" s="72"/>
      <c r="L73" s="72"/>
    </row>
    <row r="74" spans="1:12" ht="16.5" thickBot="1">
      <c r="A74" s="10" t="s">
        <v>3</v>
      </c>
      <c r="B74" s="29">
        <f>SUM(B52:B73)</f>
        <v>23370</v>
      </c>
      <c r="C74" s="29">
        <f>SUM(C52:C73)</f>
        <v>6744</v>
      </c>
      <c r="D74" s="29">
        <f>SUM(D52:D73)</f>
        <v>29</v>
      </c>
      <c r="E74" s="31">
        <f t="shared" si="8"/>
        <v>407.93822812246003</v>
      </c>
      <c r="F74" s="29">
        <f aca="true" t="shared" si="9" ref="F74:L74">SUM(F52:F73)</f>
        <v>4</v>
      </c>
      <c r="G74" s="44">
        <f t="shared" si="9"/>
        <v>13</v>
      </c>
      <c r="H74" s="32">
        <f t="shared" si="9"/>
        <v>7382</v>
      </c>
      <c r="I74" s="84">
        <f t="shared" si="9"/>
        <v>10</v>
      </c>
      <c r="J74" s="84">
        <f t="shared" si="9"/>
        <v>5</v>
      </c>
      <c r="K74" s="84">
        <f t="shared" si="9"/>
        <v>15</v>
      </c>
      <c r="L74" s="84">
        <f t="shared" si="9"/>
        <v>4</v>
      </c>
    </row>
    <row r="75" spans="1:12" ht="16.5" thickBot="1">
      <c r="A75" s="41" t="s">
        <v>1</v>
      </c>
      <c r="B75" s="9">
        <f>SUM(B13+B25+B36+B43+B50+B74+B44+B16)</f>
        <v>566176</v>
      </c>
      <c r="C75" s="9">
        <f>C13+C25+C36+C43+C74+C50+C44+C16</f>
        <v>217666</v>
      </c>
      <c r="D75" s="9">
        <f>SUM(D13+D25+D36+D43+D74+D50+D44+D16)</f>
        <v>6095</v>
      </c>
      <c r="E75" s="17">
        <f t="shared" si="8"/>
        <v>78.11011161833127</v>
      </c>
      <c r="F75" s="9">
        <f aca="true" t="shared" si="10" ref="F75:L75">F13+F25+F36+F43+F74+F50+F44+F16</f>
        <v>20</v>
      </c>
      <c r="G75" s="9">
        <f t="shared" si="10"/>
        <v>3521</v>
      </c>
      <c r="H75" s="9">
        <f t="shared" si="10"/>
        <v>1003509</v>
      </c>
      <c r="I75" s="9">
        <f t="shared" si="10"/>
        <v>9611</v>
      </c>
      <c r="J75" s="9">
        <f t="shared" si="10"/>
        <v>3216</v>
      </c>
      <c r="K75" s="9">
        <f t="shared" si="10"/>
        <v>1366</v>
      </c>
      <c r="L75" s="9">
        <f t="shared" si="10"/>
        <v>93</v>
      </c>
    </row>
    <row r="76" spans="1:89" s="5" customFormat="1" ht="15.75">
      <c r="A76" s="188" t="s">
        <v>50</v>
      </c>
      <c r="B76" s="189"/>
      <c r="C76" s="189"/>
      <c r="D76" s="189"/>
      <c r="E76" s="189"/>
      <c r="F76" s="189"/>
      <c r="G76" s="189"/>
      <c r="H76" s="190"/>
      <c r="I76" s="53"/>
      <c r="J76" s="53"/>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row>
    <row r="77" spans="1:89" s="5" customFormat="1" ht="30.75" customHeight="1">
      <c r="A77" s="191" t="s">
        <v>45</v>
      </c>
      <c r="B77" s="192"/>
      <c r="C77" s="192"/>
      <c r="D77" s="192"/>
      <c r="E77" s="192"/>
      <c r="F77" s="192"/>
      <c r="G77" s="192"/>
      <c r="H77" s="193"/>
      <c r="I77" s="46"/>
      <c r="J77" s="46"/>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row>
    <row r="78" spans="1:89" s="5" customFormat="1" ht="14.25" customHeight="1">
      <c r="A78" s="151" t="s">
        <v>30</v>
      </c>
      <c r="B78" s="150"/>
      <c r="C78" s="150"/>
      <c r="D78" s="150"/>
      <c r="E78" s="150"/>
      <c r="F78" s="150"/>
      <c r="G78" s="150"/>
      <c r="H78" s="152"/>
      <c r="I78" s="47"/>
      <c r="J78" s="4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row>
    <row r="79" spans="1:89" s="5" customFormat="1" ht="17.25" customHeight="1">
      <c r="A79" s="194" t="s">
        <v>34</v>
      </c>
      <c r="B79" s="195"/>
      <c r="C79" s="195"/>
      <c r="D79" s="195"/>
      <c r="E79" s="195"/>
      <c r="F79" s="195"/>
      <c r="G79" s="195"/>
      <c r="H79" s="196"/>
      <c r="I79" s="55"/>
      <c r="J79" s="55"/>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row>
    <row r="80" spans="1:244" s="5" customFormat="1" ht="16.5" customHeight="1">
      <c r="A80" s="151" t="s">
        <v>36</v>
      </c>
      <c r="B80" s="150"/>
      <c r="C80" s="150"/>
      <c r="D80" s="150"/>
      <c r="E80" s="150"/>
      <c r="F80" s="150"/>
      <c r="G80" s="150"/>
      <c r="H80" s="152"/>
      <c r="I80" s="47"/>
      <c r="J80" s="47"/>
      <c r="K80" s="56"/>
      <c r="L80" s="56"/>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c r="CB80" s="144"/>
      <c r="CC80" s="144"/>
      <c r="CD80" s="144"/>
      <c r="CE80" s="144"/>
      <c r="CF80" s="144"/>
      <c r="CG80" s="143"/>
      <c r="CH80" s="144"/>
      <c r="CI80" s="144"/>
      <c r="CJ80" s="144"/>
      <c r="CK80" s="144"/>
      <c r="CL80" s="144"/>
      <c r="CM80" s="144"/>
      <c r="CN80" s="145"/>
      <c r="CO80" s="143"/>
      <c r="CP80" s="144"/>
      <c r="CQ80" s="144"/>
      <c r="CR80" s="144"/>
      <c r="CS80" s="144"/>
      <c r="CT80" s="144"/>
      <c r="CU80" s="144"/>
      <c r="CV80" s="145"/>
      <c r="CW80" s="143"/>
      <c r="CX80" s="144"/>
      <c r="CY80" s="144"/>
      <c r="CZ80" s="144"/>
      <c r="DA80" s="144"/>
      <c r="DB80" s="144"/>
      <c r="DC80" s="144"/>
      <c r="DD80" s="145"/>
      <c r="DE80" s="143"/>
      <c r="DF80" s="144"/>
      <c r="DG80" s="144"/>
      <c r="DH80" s="144"/>
      <c r="DI80" s="144"/>
      <c r="DJ80" s="144"/>
      <c r="DK80" s="144"/>
      <c r="DL80" s="145"/>
      <c r="DM80" s="143"/>
      <c r="DN80" s="144"/>
      <c r="DO80" s="144"/>
      <c r="DP80" s="144"/>
      <c r="DQ80" s="144"/>
      <c r="DR80" s="144"/>
      <c r="DS80" s="144"/>
      <c r="DT80" s="145"/>
      <c r="DU80" s="143"/>
      <c r="DV80" s="144"/>
      <c r="DW80" s="144"/>
      <c r="DX80" s="144"/>
      <c r="DY80" s="144"/>
      <c r="DZ80" s="144"/>
      <c r="EA80" s="144"/>
      <c r="EB80" s="145"/>
      <c r="EC80" s="143"/>
      <c r="ED80" s="144"/>
      <c r="EE80" s="144"/>
      <c r="EF80" s="144"/>
      <c r="EG80" s="144"/>
      <c r="EH80" s="144"/>
      <c r="EI80" s="144"/>
      <c r="EJ80" s="145"/>
      <c r="EK80" s="143"/>
      <c r="EL80" s="144"/>
      <c r="EM80" s="144"/>
      <c r="EN80" s="144"/>
      <c r="EO80" s="144"/>
      <c r="EP80" s="144"/>
      <c r="EQ80" s="144"/>
      <c r="ER80" s="145"/>
      <c r="ES80" s="143"/>
      <c r="ET80" s="144"/>
      <c r="EU80" s="144"/>
      <c r="EV80" s="144"/>
      <c r="EW80" s="144"/>
      <c r="EX80" s="144"/>
      <c r="EY80" s="144"/>
      <c r="EZ80" s="145"/>
      <c r="FA80" s="143"/>
      <c r="FB80" s="144"/>
      <c r="FC80" s="144"/>
      <c r="FD80" s="144"/>
      <c r="FE80" s="144"/>
      <c r="FF80" s="144"/>
      <c r="FG80" s="144"/>
      <c r="FH80" s="145"/>
      <c r="FI80" s="143"/>
      <c r="FJ80" s="144"/>
      <c r="FK80" s="144"/>
      <c r="FL80" s="144"/>
      <c r="FM80" s="144"/>
      <c r="FN80" s="144"/>
      <c r="FO80" s="144"/>
      <c r="FP80" s="145"/>
      <c r="FQ80" s="143"/>
      <c r="FR80" s="144"/>
      <c r="FS80" s="144"/>
      <c r="FT80" s="144"/>
      <c r="FU80" s="144"/>
      <c r="FV80" s="144"/>
      <c r="FW80" s="144"/>
      <c r="FX80" s="145"/>
      <c r="FY80" s="143"/>
      <c r="FZ80" s="144"/>
      <c r="GA80" s="144"/>
      <c r="GB80" s="144"/>
      <c r="GC80" s="144"/>
      <c r="GD80" s="144"/>
      <c r="GE80" s="144"/>
      <c r="GF80" s="145"/>
      <c r="GG80" s="143"/>
      <c r="GH80" s="144"/>
      <c r="GI80" s="144"/>
      <c r="GJ80" s="144"/>
      <c r="GK80" s="144"/>
      <c r="GL80" s="144"/>
      <c r="GM80" s="144"/>
      <c r="GN80" s="145"/>
      <c r="GO80" s="143"/>
      <c r="GP80" s="144"/>
      <c r="GQ80" s="144"/>
      <c r="GR80" s="144"/>
      <c r="GS80" s="144"/>
      <c r="GT80" s="144"/>
      <c r="GU80" s="144"/>
      <c r="GV80" s="145"/>
      <c r="GW80" s="143"/>
      <c r="GX80" s="144"/>
      <c r="GY80" s="144"/>
      <c r="GZ80" s="144"/>
      <c r="HA80" s="144"/>
      <c r="HB80" s="144"/>
      <c r="HC80" s="144"/>
      <c r="HD80" s="145"/>
      <c r="HE80" s="143"/>
      <c r="HF80" s="144"/>
      <c r="HG80" s="144"/>
      <c r="HH80" s="144"/>
      <c r="HI80" s="144"/>
      <c r="HJ80" s="144"/>
      <c r="HK80" s="144"/>
      <c r="HL80" s="145"/>
      <c r="HM80" s="143"/>
      <c r="HN80" s="144"/>
      <c r="HO80" s="144"/>
      <c r="HP80" s="144"/>
      <c r="HQ80" s="144"/>
      <c r="HR80" s="144"/>
      <c r="HS80" s="144"/>
      <c r="HT80" s="145"/>
      <c r="HU80" s="143"/>
      <c r="HV80" s="144"/>
      <c r="HW80" s="144"/>
      <c r="HX80" s="144"/>
      <c r="HY80" s="144"/>
      <c r="HZ80" s="144"/>
      <c r="IA80" s="144"/>
      <c r="IB80" s="145"/>
      <c r="IC80" s="143"/>
      <c r="ID80" s="144"/>
      <c r="IE80" s="144"/>
      <c r="IF80" s="144"/>
      <c r="IG80" s="144"/>
      <c r="IH80" s="144"/>
      <c r="II80" s="144"/>
      <c r="IJ80" s="145"/>
    </row>
    <row r="81" spans="1:244" s="5" customFormat="1" ht="48" customHeight="1">
      <c r="A81" s="151" t="s">
        <v>40</v>
      </c>
      <c r="B81" s="150"/>
      <c r="C81" s="150"/>
      <c r="D81" s="150"/>
      <c r="E81" s="150"/>
      <c r="F81" s="150"/>
      <c r="G81" s="150"/>
      <c r="H81" s="152"/>
      <c r="I81" s="47"/>
      <c r="J81" s="47"/>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56"/>
      <c r="FE81" s="56"/>
      <c r="FF81" s="56"/>
      <c r="FG81" s="56"/>
      <c r="FH81" s="56"/>
      <c r="FI81" s="56"/>
      <c r="FJ81" s="56"/>
      <c r="FK81" s="56"/>
      <c r="FL81" s="56"/>
      <c r="FM81" s="56"/>
      <c r="FN81" s="56"/>
      <c r="FO81" s="56"/>
      <c r="FP81" s="56"/>
      <c r="FQ81" s="56"/>
      <c r="FR81" s="56"/>
      <c r="FS81" s="56"/>
      <c r="FT81" s="56"/>
      <c r="FU81" s="56"/>
      <c r="FV81" s="56"/>
      <c r="FW81" s="56"/>
      <c r="FX81" s="56"/>
      <c r="FY81" s="56"/>
      <c r="FZ81" s="56"/>
      <c r="GA81" s="56"/>
      <c r="GB81" s="56"/>
      <c r="GC81" s="56"/>
      <c r="GD81" s="56"/>
      <c r="GE81" s="56"/>
      <c r="GF81" s="56"/>
      <c r="GG81" s="56"/>
      <c r="GH81" s="56"/>
      <c r="GI81" s="56"/>
      <c r="GJ81" s="56"/>
      <c r="GK81" s="56"/>
      <c r="GL81" s="56"/>
      <c r="GM81" s="56"/>
      <c r="GN81" s="56"/>
      <c r="GO81" s="56"/>
      <c r="GP81" s="56"/>
      <c r="GQ81" s="56"/>
      <c r="GR81" s="56"/>
      <c r="GS81" s="56"/>
      <c r="GT81" s="56"/>
      <c r="GU81" s="56"/>
      <c r="GV81" s="56"/>
      <c r="GW81" s="56"/>
      <c r="GX81" s="56"/>
      <c r="GY81" s="56"/>
      <c r="GZ81" s="56"/>
      <c r="HA81" s="56"/>
      <c r="HB81" s="56"/>
      <c r="HC81" s="56"/>
      <c r="HD81" s="56"/>
      <c r="HE81" s="56"/>
      <c r="HF81" s="56"/>
      <c r="HG81" s="56"/>
      <c r="HH81" s="56"/>
      <c r="HI81" s="56"/>
      <c r="HJ81" s="56"/>
      <c r="HK81" s="56"/>
      <c r="HL81" s="56"/>
      <c r="HM81" s="56"/>
      <c r="HN81" s="56"/>
      <c r="HO81" s="56"/>
      <c r="HP81" s="56"/>
      <c r="HQ81" s="56"/>
      <c r="HR81" s="56"/>
      <c r="HS81" s="56"/>
      <c r="HT81" s="56"/>
      <c r="HU81" s="56"/>
      <c r="HV81" s="56"/>
      <c r="HW81" s="56"/>
      <c r="HX81" s="56"/>
      <c r="HY81" s="56"/>
      <c r="HZ81" s="56"/>
      <c r="IA81" s="56"/>
      <c r="IB81" s="56"/>
      <c r="IC81" s="56"/>
      <c r="ID81" s="56"/>
      <c r="IE81" s="56"/>
      <c r="IF81" s="56"/>
      <c r="IG81" s="56"/>
      <c r="IH81" s="56"/>
      <c r="II81" s="56"/>
      <c r="IJ81" s="56"/>
    </row>
    <row r="82" spans="1:89" s="5" customFormat="1" ht="134.25" customHeight="1">
      <c r="A82" s="151" t="s">
        <v>55</v>
      </c>
      <c r="B82" s="150"/>
      <c r="C82" s="150"/>
      <c r="D82" s="150"/>
      <c r="E82" s="150"/>
      <c r="F82" s="150"/>
      <c r="G82" s="150"/>
      <c r="H82" s="152"/>
      <c r="I82" s="47"/>
      <c r="J82" s="4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row>
    <row r="83" spans="1:89" s="5" customFormat="1" ht="39.75" customHeight="1">
      <c r="A83" s="149" t="s">
        <v>56</v>
      </c>
      <c r="B83" s="147"/>
      <c r="C83" s="147"/>
      <c r="D83" s="147"/>
      <c r="E83" s="147"/>
      <c r="F83" s="147"/>
      <c r="G83" s="147"/>
      <c r="H83" s="148"/>
      <c r="I83" s="47"/>
      <c r="J83" s="4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row>
    <row r="84" spans="1:89" s="5" customFormat="1" ht="32.25" customHeight="1">
      <c r="A84" s="200" t="s">
        <v>89</v>
      </c>
      <c r="B84" s="147"/>
      <c r="C84" s="147"/>
      <c r="D84" s="147"/>
      <c r="E84" s="147"/>
      <c r="F84" s="147"/>
      <c r="G84" s="147"/>
      <c r="H84" s="148"/>
      <c r="I84" s="47"/>
      <c r="J84" s="4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row>
    <row r="85" spans="1:89" s="5" customFormat="1" ht="33" customHeight="1">
      <c r="A85" s="179" t="s">
        <v>90</v>
      </c>
      <c r="B85" s="180"/>
      <c r="C85" s="180"/>
      <c r="D85" s="180"/>
      <c r="E85" s="180"/>
      <c r="F85" s="180"/>
      <c r="G85" s="180"/>
      <c r="H85" s="181"/>
      <c r="I85" s="47"/>
      <c r="J85" s="4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row>
    <row r="86" spans="1:89" s="5" customFormat="1" ht="49.5" customHeight="1">
      <c r="A86" s="182" t="s">
        <v>61</v>
      </c>
      <c r="B86" s="183"/>
      <c r="C86" s="183"/>
      <c r="D86" s="183"/>
      <c r="E86" s="183"/>
      <c r="F86" s="183"/>
      <c r="G86" s="183"/>
      <c r="H86" s="184"/>
      <c r="I86" s="47"/>
      <c r="J86" s="4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row>
    <row r="87" spans="1:89" s="59" customFormat="1" ht="50.25" customHeight="1">
      <c r="A87" s="149" t="s">
        <v>62</v>
      </c>
      <c r="B87" s="147"/>
      <c r="C87" s="147"/>
      <c r="D87" s="147"/>
      <c r="E87" s="147"/>
      <c r="F87" s="147"/>
      <c r="G87" s="147"/>
      <c r="H87" s="148"/>
      <c r="I87" s="47"/>
      <c r="J87" s="4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87"/>
      <c r="CH87" s="87"/>
      <c r="CI87" s="87"/>
      <c r="CJ87" s="87"/>
      <c r="CK87" s="87"/>
    </row>
    <row r="88" spans="1:89" s="5" customFormat="1" ht="38.25" customHeight="1">
      <c r="A88" s="197" t="s">
        <v>63</v>
      </c>
      <c r="B88" s="198"/>
      <c r="C88" s="198"/>
      <c r="D88" s="198"/>
      <c r="E88" s="198"/>
      <c r="F88" s="198"/>
      <c r="G88" s="198"/>
      <c r="H88" s="199"/>
      <c r="I88" s="47"/>
      <c r="J88" s="4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row>
    <row r="89" spans="1:89" s="5" customFormat="1" ht="30.75" customHeight="1">
      <c r="A89" s="151" t="s">
        <v>64</v>
      </c>
      <c r="B89" s="150"/>
      <c r="C89" s="150"/>
      <c r="D89" s="150"/>
      <c r="E89" s="150"/>
      <c r="F89" s="150"/>
      <c r="G89" s="150"/>
      <c r="H89" s="152"/>
      <c r="I89" s="57"/>
      <c r="J89" s="5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row>
    <row r="90" spans="1:89" s="5" customFormat="1" ht="21.75" customHeight="1">
      <c r="A90" s="149" t="s">
        <v>65</v>
      </c>
      <c r="B90" s="147"/>
      <c r="C90" s="147"/>
      <c r="D90" s="147"/>
      <c r="E90" s="147"/>
      <c r="F90" s="147"/>
      <c r="G90" s="147"/>
      <c r="H90" s="148"/>
      <c r="I90" s="57"/>
      <c r="J90" s="5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row>
    <row r="91" spans="1:89" s="5" customFormat="1" ht="21.75" customHeight="1">
      <c r="A91" s="116" t="s">
        <v>66</v>
      </c>
      <c r="B91" s="47"/>
      <c r="C91" s="47"/>
      <c r="D91" s="47"/>
      <c r="E91" s="47"/>
      <c r="F91" s="47"/>
      <c r="G91" s="47"/>
      <c r="H91" s="75"/>
      <c r="I91" s="57"/>
      <c r="J91" s="5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row>
    <row r="92" spans="1:89" s="5" customFormat="1" ht="34.5" customHeight="1">
      <c r="A92" s="182" t="s">
        <v>67</v>
      </c>
      <c r="B92" s="183"/>
      <c r="C92" s="183"/>
      <c r="D92" s="183"/>
      <c r="E92" s="183"/>
      <c r="F92" s="183"/>
      <c r="G92" s="183"/>
      <c r="H92" s="184"/>
      <c r="I92" s="57"/>
      <c r="J92" s="5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row>
    <row r="93" spans="1:89" s="5" customFormat="1" ht="19.5" customHeight="1">
      <c r="A93" s="116" t="s">
        <v>68</v>
      </c>
      <c r="B93" s="47"/>
      <c r="C93" s="47"/>
      <c r="D93" s="47"/>
      <c r="E93" s="47"/>
      <c r="F93" s="47"/>
      <c r="G93" s="47"/>
      <c r="H93" s="75"/>
      <c r="I93" s="57"/>
      <c r="J93" s="5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row>
    <row r="94" spans="1:89" s="5" customFormat="1" ht="47.25" customHeight="1">
      <c r="A94" s="176" t="s">
        <v>91</v>
      </c>
      <c r="B94" s="177"/>
      <c r="C94" s="177"/>
      <c r="D94" s="177"/>
      <c r="E94" s="177"/>
      <c r="F94" s="177"/>
      <c r="G94" s="177"/>
      <c r="H94" s="178"/>
      <c r="I94" s="57"/>
      <c r="J94" s="5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row>
    <row r="95" spans="1:89" s="5" customFormat="1" ht="32.25" customHeight="1">
      <c r="A95" s="204" t="s">
        <v>103</v>
      </c>
      <c r="B95" s="205"/>
      <c r="C95" s="205"/>
      <c r="D95" s="205"/>
      <c r="E95" s="205"/>
      <c r="F95" s="205"/>
      <c r="G95" s="205"/>
      <c r="H95" s="206"/>
      <c r="I95" s="57"/>
      <c r="J95" s="5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row>
    <row r="96" spans="1:89" s="5" customFormat="1" ht="23.25" customHeight="1">
      <c r="A96" s="204" t="s">
        <v>104</v>
      </c>
      <c r="B96" s="205"/>
      <c r="C96" s="205"/>
      <c r="D96" s="205"/>
      <c r="E96" s="205"/>
      <c r="F96" s="205"/>
      <c r="G96" s="205"/>
      <c r="H96" s="206"/>
      <c r="I96" s="57"/>
      <c r="J96" s="5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row>
    <row r="97" spans="1:89" s="5" customFormat="1" ht="36" customHeight="1">
      <c r="A97" s="173" t="s">
        <v>105</v>
      </c>
      <c r="B97" s="174"/>
      <c r="C97" s="174"/>
      <c r="D97" s="174"/>
      <c r="E97" s="174"/>
      <c r="F97" s="174"/>
      <c r="G97" s="174"/>
      <c r="H97" s="175"/>
      <c r="I97" s="58"/>
      <c r="J97" s="58"/>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row>
    <row r="98" spans="1:244" s="59" customFormat="1" ht="30" customHeight="1">
      <c r="A98" s="146" t="s">
        <v>106</v>
      </c>
      <c r="B98" s="147"/>
      <c r="C98" s="147"/>
      <c r="D98" s="147"/>
      <c r="E98" s="147"/>
      <c r="F98" s="147"/>
      <c r="G98" s="147"/>
      <c r="H98" s="148"/>
      <c r="I98" s="143"/>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44"/>
      <c r="AX98" s="144"/>
      <c r="AY98" s="144"/>
      <c r="AZ98" s="144"/>
      <c r="BA98" s="144"/>
      <c r="BB98" s="144"/>
      <c r="BC98" s="144"/>
      <c r="BD98" s="144"/>
      <c r="BE98" s="144"/>
      <c r="BF98" s="144"/>
      <c r="BG98" s="144"/>
      <c r="BH98" s="144"/>
      <c r="BI98" s="144"/>
      <c r="BJ98" s="144"/>
      <c r="BK98" s="144"/>
      <c r="BL98" s="144"/>
      <c r="BM98" s="144"/>
      <c r="BN98" s="144"/>
      <c r="BO98" s="144"/>
      <c r="BP98" s="144"/>
      <c r="BQ98" s="144"/>
      <c r="BR98" s="144"/>
      <c r="BS98" s="144"/>
      <c r="BT98" s="144"/>
      <c r="BU98" s="144"/>
      <c r="BV98" s="144"/>
      <c r="BW98" s="144"/>
      <c r="BX98" s="144"/>
      <c r="BY98" s="144"/>
      <c r="BZ98" s="144"/>
      <c r="CA98" s="144"/>
      <c r="CB98" s="144"/>
      <c r="CC98" s="144"/>
      <c r="CD98" s="144"/>
      <c r="CE98" s="144"/>
      <c r="CF98" s="144"/>
      <c r="CG98" s="143"/>
      <c r="CH98" s="144"/>
      <c r="CI98" s="144"/>
      <c r="CJ98" s="144"/>
      <c r="CK98" s="144"/>
      <c r="CL98" s="144"/>
      <c r="CM98" s="144"/>
      <c r="CN98" s="145"/>
      <c r="CO98" s="143"/>
      <c r="CP98" s="144"/>
      <c r="CQ98" s="144"/>
      <c r="CR98" s="144"/>
      <c r="CS98" s="144"/>
      <c r="CT98" s="144"/>
      <c r="CU98" s="144"/>
      <c r="CV98" s="145"/>
      <c r="CW98" s="143"/>
      <c r="CX98" s="144"/>
      <c r="CY98" s="144"/>
      <c r="CZ98" s="144"/>
      <c r="DA98" s="144"/>
      <c r="DB98" s="144"/>
      <c r="DC98" s="144"/>
      <c r="DD98" s="145"/>
      <c r="DE98" s="143"/>
      <c r="DF98" s="144"/>
      <c r="DG98" s="144"/>
      <c r="DH98" s="144"/>
      <c r="DI98" s="144"/>
      <c r="DJ98" s="144"/>
      <c r="DK98" s="144"/>
      <c r="DL98" s="145"/>
      <c r="DM98" s="143"/>
      <c r="DN98" s="144"/>
      <c r="DO98" s="144"/>
      <c r="DP98" s="144"/>
      <c r="DQ98" s="144"/>
      <c r="DR98" s="144"/>
      <c r="DS98" s="144"/>
      <c r="DT98" s="145"/>
      <c r="DU98" s="143"/>
      <c r="DV98" s="144"/>
      <c r="DW98" s="144"/>
      <c r="DX98" s="144"/>
      <c r="DY98" s="144"/>
      <c r="DZ98" s="144"/>
      <c r="EA98" s="144"/>
      <c r="EB98" s="145"/>
      <c r="EC98" s="143"/>
      <c r="ED98" s="144"/>
      <c r="EE98" s="144"/>
      <c r="EF98" s="144"/>
      <c r="EG98" s="144"/>
      <c r="EH98" s="144"/>
      <c r="EI98" s="144"/>
      <c r="EJ98" s="145"/>
      <c r="EK98" s="143"/>
      <c r="EL98" s="144"/>
      <c r="EM98" s="144"/>
      <c r="EN98" s="144"/>
      <c r="EO98" s="144"/>
      <c r="EP98" s="144"/>
      <c r="EQ98" s="144"/>
      <c r="ER98" s="145"/>
      <c r="ES98" s="143"/>
      <c r="ET98" s="144"/>
      <c r="EU98" s="144"/>
      <c r="EV98" s="144"/>
      <c r="EW98" s="144"/>
      <c r="EX98" s="144"/>
      <c r="EY98" s="144"/>
      <c r="EZ98" s="145"/>
      <c r="FA98" s="143"/>
      <c r="FB98" s="144"/>
      <c r="FC98" s="144"/>
      <c r="FD98" s="144"/>
      <c r="FE98" s="144"/>
      <c r="FF98" s="144"/>
      <c r="FG98" s="144"/>
      <c r="FH98" s="145"/>
      <c r="FI98" s="143"/>
      <c r="FJ98" s="144"/>
      <c r="FK98" s="144"/>
      <c r="FL98" s="144"/>
      <c r="FM98" s="144"/>
      <c r="FN98" s="144"/>
      <c r="FO98" s="144"/>
      <c r="FP98" s="145"/>
      <c r="FQ98" s="143"/>
      <c r="FR98" s="144"/>
      <c r="FS98" s="144"/>
      <c r="FT98" s="144"/>
      <c r="FU98" s="144"/>
      <c r="FV98" s="144"/>
      <c r="FW98" s="144"/>
      <c r="FX98" s="145"/>
      <c r="FY98" s="143"/>
      <c r="FZ98" s="144"/>
      <c r="GA98" s="144"/>
      <c r="GB98" s="144"/>
      <c r="GC98" s="144"/>
      <c r="GD98" s="144"/>
      <c r="GE98" s="144"/>
      <c r="GF98" s="145"/>
      <c r="GG98" s="143"/>
      <c r="GH98" s="144"/>
      <c r="GI98" s="144"/>
      <c r="GJ98" s="144"/>
      <c r="GK98" s="144"/>
      <c r="GL98" s="144"/>
      <c r="GM98" s="144"/>
      <c r="GN98" s="145"/>
      <c r="GO98" s="143"/>
      <c r="GP98" s="144"/>
      <c r="GQ98" s="144"/>
      <c r="GR98" s="144"/>
      <c r="GS98" s="144"/>
      <c r="GT98" s="144"/>
      <c r="GU98" s="144"/>
      <c r="GV98" s="145"/>
      <c r="GW98" s="143"/>
      <c r="GX98" s="144"/>
      <c r="GY98" s="144"/>
      <c r="GZ98" s="144"/>
      <c r="HA98" s="144"/>
      <c r="HB98" s="144"/>
      <c r="HC98" s="144"/>
      <c r="HD98" s="145"/>
      <c r="HE98" s="143"/>
      <c r="HF98" s="144"/>
      <c r="HG98" s="144"/>
      <c r="HH98" s="144"/>
      <c r="HI98" s="144"/>
      <c r="HJ98" s="144"/>
      <c r="HK98" s="144"/>
      <c r="HL98" s="145"/>
      <c r="HM98" s="143"/>
      <c r="HN98" s="144"/>
      <c r="HO98" s="144"/>
      <c r="HP98" s="144"/>
      <c r="HQ98" s="144"/>
      <c r="HR98" s="144"/>
      <c r="HS98" s="144"/>
      <c r="HT98" s="145"/>
      <c r="HU98" s="143"/>
      <c r="HV98" s="144"/>
      <c r="HW98" s="144"/>
      <c r="HX98" s="144"/>
      <c r="HY98" s="144"/>
      <c r="HZ98" s="144"/>
      <c r="IA98" s="144"/>
      <c r="IB98" s="145"/>
      <c r="IC98" s="143"/>
      <c r="ID98" s="144"/>
      <c r="IE98" s="144"/>
      <c r="IF98" s="144"/>
      <c r="IG98" s="144"/>
      <c r="IH98" s="144"/>
      <c r="II98" s="144"/>
      <c r="IJ98" s="145"/>
    </row>
    <row r="99" spans="1:244" s="59" customFormat="1" ht="49.5" customHeight="1">
      <c r="A99" s="207" t="s">
        <v>107</v>
      </c>
      <c r="B99" s="208"/>
      <c r="C99" s="208"/>
      <c r="D99" s="208"/>
      <c r="E99" s="208"/>
      <c r="F99" s="208"/>
      <c r="G99" s="208"/>
      <c r="H99" s="209"/>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c r="CH99" s="56"/>
      <c r="CI99" s="56"/>
      <c r="CJ99" s="56"/>
      <c r="CK99" s="56"/>
      <c r="CL99" s="56"/>
      <c r="CM99" s="56"/>
      <c r="CN99" s="56"/>
      <c r="CO99" s="56"/>
      <c r="CP99" s="56"/>
      <c r="CQ99" s="56"/>
      <c r="CR99" s="56"/>
      <c r="CS99" s="56"/>
      <c r="CT99" s="56"/>
      <c r="CU99" s="56"/>
      <c r="CV99" s="56"/>
      <c r="CW99" s="56"/>
      <c r="CX99" s="56"/>
      <c r="CY99" s="56"/>
      <c r="CZ99" s="56"/>
      <c r="DA99" s="56"/>
      <c r="DB99" s="56"/>
      <c r="DC99" s="56"/>
      <c r="DD99" s="56"/>
      <c r="DE99" s="56"/>
      <c r="DF99" s="56"/>
      <c r="DG99" s="56"/>
      <c r="DH99" s="56"/>
      <c r="DI99" s="56"/>
      <c r="DJ99" s="56"/>
      <c r="DK99" s="56"/>
      <c r="DL99" s="56"/>
      <c r="DM99" s="56"/>
      <c r="DN99" s="56"/>
      <c r="DO99" s="56"/>
      <c r="DP99" s="56"/>
      <c r="DQ99" s="56"/>
      <c r="DR99" s="56"/>
      <c r="DS99" s="56"/>
      <c r="DT99" s="56"/>
      <c r="DU99" s="56"/>
      <c r="DV99" s="56"/>
      <c r="DW99" s="56"/>
      <c r="DX99" s="56"/>
      <c r="DY99" s="56"/>
      <c r="DZ99" s="56"/>
      <c r="EA99" s="56"/>
      <c r="EB99" s="56"/>
      <c r="EC99" s="56"/>
      <c r="ED99" s="56"/>
      <c r="EE99" s="56"/>
      <c r="EF99" s="56"/>
      <c r="EG99" s="56"/>
      <c r="EH99" s="56"/>
      <c r="EI99" s="56"/>
      <c r="EJ99" s="56"/>
      <c r="EK99" s="56"/>
      <c r="EL99" s="56"/>
      <c r="EM99" s="56"/>
      <c r="EN99" s="56"/>
      <c r="EO99" s="56"/>
      <c r="EP99" s="56"/>
      <c r="EQ99" s="56"/>
      <c r="ER99" s="56"/>
      <c r="ES99" s="56"/>
      <c r="ET99" s="56"/>
      <c r="EU99" s="56"/>
      <c r="EV99" s="56"/>
      <c r="EW99" s="56"/>
      <c r="EX99" s="56"/>
      <c r="EY99" s="56"/>
      <c r="EZ99" s="56"/>
      <c r="FA99" s="56"/>
      <c r="FB99" s="56"/>
      <c r="FC99" s="56"/>
      <c r="FD99" s="56"/>
      <c r="FE99" s="56"/>
      <c r="FF99" s="56"/>
      <c r="FG99" s="56"/>
      <c r="FH99" s="56"/>
      <c r="FI99" s="56"/>
      <c r="FJ99" s="56"/>
      <c r="FK99" s="56"/>
      <c r="FL99" s="56"/>
      <c r="FM99" s="56"/>
      <c r="FN99" s="56"/>
      <c r="FO99" s="56"/>
      <c r="FP99" s="56"/>
      <c r="FQ99" s="56"/>
      <c r="FR99" s="56"/>
      <c r="FS99" s="56"/>
      <c r="FT99" s="56"/>
      <c r="FU99" s="56"/>
      <c r="FV99" s="56"/>
      <c r="FW99" s="56"/>
      <c r="FX99" s="56"/>
      <c r="FY99" s="56"/>
      <c r="FZ99" s="56"/>
      <c r="GA99" s="56"/>
      <c r="GB99" s="56"/>
      <c r="GC99" s="56"/>
      <c r="GD99" s="56"/>
      <c r="GE99" s="56"/>
      <c r="GF99" s="56"/>
      <c r="GG99" s="56"/>
      <c r="GH99" s="56"/>
      <c r="GI99" s="56"/>
      <c r="GJ99" s="56"/>
      <c r="GK99" s="56"/>
      <c r="GL99" s="56"/>
      <c r="GM99" s="56"/>
      <c r="GN99" s="56"/>
      <c r="GO99" s="56"/>
      <c r="GP99" s="56"/>
      <c r="GQ99" s="56"/>
      <c r="GR99" s="56"/>
      <c r="GS99" s="56"/>
      <c r="GT99" s="56"/>
      <c r="GU99" s="56"/>
      <c r="GV99" s="56"/>
      <c r="GW99" s="56"/>
      <c r="GX99" s="56"/>
      <c r="GY99" s="56"/>
      <c r="GZ99" s="56"/>
      <c r="HA99" s="56"/>
      <c r="HB99" s="56"/>
      <c r="HC99" s="56"/>
      <c r="HD99" s="56"/>
      <c r="HE99" s="56"/>
      <c r="HF99" s="56"/>
      <c r="HG99" s="56"/>
      <c r="HH99" s="56"/>
      <c r="HI99" s="56"/>
      <c r="HJ99" s="56"/>
      <c r="HK99" s="56"/>
      <c r="HL99" s="56"/>
      <c r="HM99" s="56"/>
      <c r="HN99" s="56"/>
      <c r="HO99" s="56"/>
      <c r="HP99" s="56"/>
      <c r="HQ99" s="56"/>
      <c r="HR99" s="56"/>
      <c r="HS99" s="56"/>
      <c r="HT99" s="56"/>
      <c r="HU99" s="56"/>
      <c r="HV99" s="56"/>
      <c r="HW99" s="56"/>
      <c r="HX99" s="56"/>
      <c r="HY99" s="56"/>
      <c r="HZ99" s="56"/>
      <c r="IA99" s="56"/>
      <c r="IB99" s="56"/>
      <c r="IC99" s="56"/>
      <c r="ID99" s="56"/>
      <c r="IE99" s="56"/>
      <c r="IF99" s="56"/>
      <c r="IG99" s="56"/>
      <c r="IH99" s="56"/>
      <c r="II99" s="56"/>
      <c r="IJ99" s="56"/>
    </row>
    <row r="100" spans="1:244" s="59" customFormat="1" ht="18.75" customHeight="1">
      <c r="A100" s="113" t="s">
        <v>108</v>
      </c>
      <c r="B100" s="114"/>
      <c r="C100" s="114"/>
      <c r="D100" s="114"/>
      <c r="E100" s="114"/>
      <c r="F100" s="114"/>
      <c r="G100" s="114"/>
      <c r="H100" s="115"/>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c r="CA100" s="56"/>
      <c r="CB100" s="56"/>
      <c r="CC100" s="56"/>
      <c r="CD100" s="56"/>
      <c r="CE100" s="56"/>
      <c r="CF100" s="56"/>
      <c r="CG100" s="56"/>
      <c r="CH100" s="56"/>
      <c r="CI100" s="56"/>
      <c r="CJ100" s="56"/>
      <c r="CK100" s="56"/>
      <c r="CL100" s="56"/>
      <c r="CM100" s="56"/>
      <c r="CN100" s="56"/>
      <c r="CO100" s="56"/>
      <c r="CP100" s="56"/>
      <c r="CQ100" s="56"/>
      <c r="CR100" s="56"/>
      <c r="CS100" s="56"/>
      <c r="CT100" s="56"/>
      <c r="CU100" s="56"/>
      <c r="CV100" s="56"/>
      <c r="CW100" s="56"/>
      <c r="CX100" s="56"/>
      <c r="CY100" s="56"/>
      <c r="CZ100" s="56"/>
      <c r="DA100" s="56"/>
      <c r="DB100" s="56"/>
      <c r="DC100" s="56"/>
      <c r="DD100" s="56"/>
      <c r="DE100" s="56"/>
      <c r="DF100" s="56"/>
      <c r="DG100" s="56"/>
      <c r="DH100" s="56"/>
      <c r="DI100" s="56"/>
      <c r="DJ100" s="56"/>
      <c r="DK100" s="56"/>
      <c r="DL100" s="56"/>
      <c r="DM100" s="56"/>
      <c r="DN100" s="56"/>
      <c r="DO100" s="56"/>
      <c r="DP100" s="56"/>
      <c r="DQ100" s="56"/>
      <c r="DR100" s="56"/>
      <c r="DS100" s="56"/>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c r="EV100" s="56"/>
      <c r="EW100" s="56"/>
      <c r="EX100" s="56"/>
      <c r="EY100" s="56"/>
      <c r="EZ100" s="56"/>
      <c r="FA100" s="56"/>
      <c r="FB100" s="56"/>
      <c r="FC100" s="56"/>
      <c r="FD100" s="56"/>
      <c r="FE100" s="56"/>
      <c r="FF100" s="56"/>
      <c r="FG100" s="56"/>
      <c r="FH100" s="56"/>
      <c r="FI100" s="56"/>
      <c r="FJ100" s="56"/>
      <c r="FK100" s="56"/>
      <c r="FL100" s="56"/>
      <c r="FM100" s="56"/>
      <c r="FN100" s="56"/>
      <c r="FO100" s="56"/>
      <c r="FP100" s="56"/>
      <c r="FQ100" s="56"/>
      <c r="FR100" s="56"/>
      <c r="FS100" s="56"/>
      <c r="FT100" s="56"/>
      <c r="FU100" s="56"/>
      <c r="FV100" s="56"/>
      <c r="FW100" s="56"/>
      <c r="FX100" s="56"/>
      <c r="FY100" s="56"/>
      <c r="FZ100" s="56"/>
      <c r="GA100" s="56"/>
      <c r="GB100" s="56"/>
      <c r="GC100" s="56"/>
      <c r="GD100" s="56"/>
      <c r="GE100" s="56"/>
      <c r="GF100" s="56"/>
      <c r="GG100" s="56"/>
      <c r="GH100" s="56"/>
      <c r="GI100" s="56"/>
      <c r="GJ100" s="56"/>
      <c r="GK100" s="56"/>
      <c r="GL100" s="56"/>
      <c r="GM100" s="56"/>
      <c r="GN100" s="56"/>
      <c r="GO100" s="56"/>
      <c r="GP100" s="56"/>
      <c r="GQ100" s="56"/>
      <c r="GR100" s="56"/>
      <c r="GS100" s="56"/>
      <c r="GT100" s="56"/>
      <c r="GU100" s="56"/>
      <c r="GV100" s="56"/>
      <c r="GW100" s="56"/>
      <c r="GX100" s="56"/>
      <c r="GY100" s="56"/>
      <c r="GZ100" s="56"/>
      <c r="HA100" s="56"/>
      <c r="HB100" s="56"/>
      <c r="HC100" s="56"/>
      <c r="HD100" s="56"/>
      <c r="HE100" s="56"/>
      <c r="HF100" s="56"/>
      <c r="HG100" s="56"/>
      <c r="HH100" s="56"/>
      <c r="HI100" s="56"/>
      <c r="HJ100" s="56"/>
      <c r="HK100" s="56"/>
      <c r="HL100" s="56"/>
      <c r="HM100" s="56"/>
      <c r="HN100" s="56"/>
      <c r="HO100" s="56"/>
      <c r="HP100" s="56"/>
      <c r="HQ100" s="56"/>
      <c r="HR100" s="56"/>
      <c r="HS100" s="56"/>
      <c r="HT100" s="56"/>
      <c r="HU100" s="56"/>
      <c r="HV100" s="56"/>
      <c r="HW100" s="56"/>
      <c r="HX100" s="56"/>
      <c r="HY100" s="56"/>
      <c r="HZ100" s="56"/>
      <c r="IA100" s="56"/>
      <c r="IB100" s="56"/>
      <c r="IC100" s="56"/>
      <c r="ID100" s="56"/>
      <c r="IE100" s="56"/>
      <c r="IF100" s="56"/>
      <c r="IG100" s="56"/>
      <c r="IH100" s="56"/>
      <c r="II100" s="56"/>
      <c r="IJ100" s="56"/>
    </row>
    <row r="101" spans="1:244" s="59" customFormat="1" ht="37.5" customHeight="1">
      <c r="A101" s="149" t="s">
        <v>109</v>
      </c>
      <c r="B101" s="147"/>
      <c r="C101" s="147"/>
      <c r="D101" s="147"/>
      <c r="E101" s="147"/>
      <c r="F101" s="147"/>
      <c r="G101" s="147"/>
      <c r="H101" s="148"/>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c r="BT101" s="56"/>
      <c r="BU101" s="56"/>
      <c r="BV101" s="56"/>
      <c r="BW101" s="56"/>
      <c r="BX101" s="56"/>
      <c r="BY101" s="56"/>
      <c r="BZ101" s="56"/>
      <c r="CA101" s="56"/>
      <c r="CB101" s="56"/>
      <c r="CC101" s="56"/>
      <c r="CD101" s="56"/>
      <c r="CE101" s="56"/>
      <c r="CF101" s="56"/>
      <c r="CG101" s="56"/>
      <c r="CH101" s="56"/>
      <c r="CI101" s="56"/>
      <c r="CJ101" s="56"/>
      <c r="CK101" s="56"/>
      <c r="CL101" s="56"/>
      <c r="CM101" s="56"/>
      <c r="CN101" s="56"/>
      <c r="CO101" s="56"/>
      <c r="CP101" s="56"/>
      <c r="CQ101" s="56"/>
      <c r="CR101" s="56"/>
      <c r="CS101" s="56"/>
      <c r="CT101" s="56"/>
      <c r="CU101" s="56"/>
      <c r="CV101" s="56"/>
      <c r="CW101" s="56"/>
      <c r="CX101" s="56"/>
      <c r="CY101" s="56"/>
      <c r="CZ101" s="56"/>
      <c r="DA101" s="56"/>
      <c r="DB101" s="56"/>
      <c r="DC101" s="56"/>
      <c r="DD101" s="56"/>
      <c r="DE101" s="56"/>
      <c r="DF101" s="56"/>
      <c r="DG101" s="56"/>
      <c r="DH101" s="56"/>
      <c r="DI101" s="56"/>
      <c r="DJ101" s="56"/>
      <c r="DK101" s="56"/>
      <c r="DL101" s="56"/>
      <c r="DM101" s="56"/>
      <c r="DN101" s="56"/>
      <c r="DO101" s="56"/>
      <c r="DP101" s="56"/>
      <c r="DQ101" s="56"/>
      <c r="DR101" s="56"/>
      <c r="DS101" s="56"/>
      <c r="DT101" s="56"/>
      <c r="DU101" s="56"/>
      <c r="DV101" s="56"/>
      <c r="DW101" s="56"/>
      <c r="DX101" s="56"/>
      <c r="DY101" s="56"/>
      <c r="DZ101" s="56"/>
      <c r="EA101" s="56"/>
      <c r="EB101" s="56"/>
      <c r="EC101" s="56"/>
      <c r="ED101" s="56"/>
      <c r="EE101" s="56"/>
      <c r="EF101" s="56"/>
      <c r="EG101" s="56"/>
      <c r="EH101" s="56"/>
      <c r="EI101" s="56"/>
      <c r="EJ101" s="56"/>
      <c r="EK101" s="56"/>
      <c r="EL101" s="56"/>
      <c r="EM101" s="56"/>
      <c r="EN101" s="56"/>
      <c r="EO101" s="56"/>
      <c r="EP101" s="56"/>
      <c r="EQ101" s="56"/>
      <c r="ER101" s="56"/>
      <c r="ES101" s="56"/>
      <c r="ET101" s="56"/>
      <c r="EU101" s="56"/>
      <c r="EV101" s="56"/>
      <c r="EW101" s="56"/>
      <c r="EX101" s="56"/>
      <c r="EY101" s="56"/>
      <c r="EZ101" s="56"/>
      <c r="FA101" s="56"/>
      <c r="FB101" s="56"/>
      <c r="FC101" s="56"/>
      <c r="FD101" s="56"/>
      <c r="FE101" s="56"/>
      <c r="FF101" s="56"/>
      <c r="FG101" s="56"/>
      <c r="FH101" s="56"/>
      <c r="FI101" s="56"/>
      <c r="FJ101" s="56"/>
      <c r="FK101" s="56"/>
      <c r="FL101" s="56"/>
      <c r="FM101" s="56"/>
      <c r="FN101" s="56"/>
      <c r="FO101" s="56"/>
      <c r="FP101" s="56"/>
      <c r="FQ101" s="56"/>
      <c r="FR101" s="56"/>
      <c r="FS101" s="56"/>
      <c r="FT101" s="56"/>
      <c r="FU101" s="56"/>
      <c r="FV101" s="56"/>
      <c r="FW101" s="56"/>
      <c r="FX101" s="56"/>
      <c r="FY101" s="56"/>
      <c r="FZ101" s="56"/>
      <c r="GA101" s="56"/>
      <c r="GB101" s="56"/>
      <c r="GC101" s="56"/>
      <c r="GD101" s="56"/>
      <c r="GE101" s="56"/>
      <c r="GF101" s="56"/>
      <c r="GG101" s="56"/>
      <c r="GH101" s="56"/>
      <c r="GI101" s="56"/>
      <c r="GJ101" s="56"/>
      <c r="GK101" s="56"/>
      <c r="GL101" s="56"/>
      <c r="GM101" s="56"/>
      <c r="GN101" s="56"/>
      <c r="GO101" s="56"/>
      <c r="GP101" s="56"/>
      <c r="GQ101" s="56"/>
      <c r="GR101" s="56"/>
      <c r="GS101" s="56"/>
      <c r="GT101" s="56"/>
      <c r="GU101" s="56"/>
      <c r="GV101" s="56"/>
      <c r="GW101" s="56"/>
      <c r="GX101" s="56"/>
      <c r="GY101" s="56"/>
      <c r="GZ101" s="56"/>
      <c r="HA101" s="56"/>
      <c r="HB101" s="56"/>
      <c r="HC101" s="56"/>
      <c r="HD101" s="56"/>
      <c r="HE101" s="56"/>
      <c r="HF101" s="56"/>
      <c r="HG101" s="56"/>
      <c r="HH101" s="56"/>
      <c r="HI101" s="56"/>
      <c r="HJ101" s="56"/>
      <c r="HK101" s="56"/>
      <c r="HL101" s="56"/>
      <c r="HM101" s="56"/>
      <c r="HN101" s="56"/>
      <c r="HO101" s="56"/>
      <c r="HP101" s="56"/>
      <c r="HQ101" s="56"/>
      <c r="HR101" s="56"/>
      <c r="HS101" s="56"/>
      <c r="HT101" s="56"/>
      <c r="HU101" s="56"/>
      <c r="HV101" s="56"/>
      <c r="HW101" s="56"/>
      <c r="HX101" s="56"/>
      <c r="HY101" s="56"/>
      <c r="HZ101" s="56"/>
      <c r="IA101" s="56"/>
      <c r="IB101" s="56"/>
      <c r="IC101" s="56"/>
      <c r="ID101" s="56"/>
      <c r="IE101" s="56"/>
      <c r="IF101" s="56"/>
      <c r="IG101" s="56"/>
      <c r="IH101" s="56"/>
      <c r="II101" s="56"/>
      <c r="IJ101" s="56"/>
    </row>
    <row r="102" spans="1:89" s="5" customFormat="1" ht="41.25" customHeight="1">
      <c r="A102" s="201" t="s">
        <v>110</v>
      </c>
      <c r="B102" s="202"/>
      <c r="C102" s="202"/>
      <c r="D102" s="202"/>
      <c r="E102" s="202"/>
      <c r="F102" s="202"/>
      <c r="G102" s="202"/>
      <c r="H102" s="203"/>
      <c r="I102" s="55"/>
      <c r="J102" s="55"/>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row>
    <row r="103" spans="1:89" s="5" customFormat="1" ht="32.25" customHeight="1">
      <c r="A103" s="210" t="s">
        <v>111</v>
      </c>
      <c r="B103" s="211"/>
      <c r="C103" s="211"/>
      <c r="D103" s="211"/>
      <c r="E103" s="211"/>
      <c r="F103" s="211"/>
      <c r="G103" s="211"/>
      <c r="H103" s="212"/>
      <c r="I103" s="55"/>
      <c r="J103" s="55"/>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row>
    <row r="104" spans="1:89" s="5" customFormat="1" ht="21" customHeight="1">
      <c r="A104" s="210" t="s">
        <v>113</v>
      </c>
      <c r="B104" s="211"/>
      <c r="C104" s="211"/>
      <c r="D104" s="211"/>
      <c r="E104" s="211"/>
      <c r="F104" s="211"/>
      <c r="G104" s="211"/>
      <c r="H104" s="212"/>
      <c r="I104" s="55"/>
      <c r="J104" s="55"/>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row>
    <row r="105" spans="1:89" s="5" customFormat="1" ht="14.25" customHeight="1">
      <c r="A105" s="194" t="s">
        <v>60</v>
      </c>
      <c r="B105" s="195"/>
      <c r="C105" s="195"/>
      <c r="D105" s="195"/>
      <c r="E105" s="195"/>
      <c r="F105" s="195"/>
      <c r="G105" s="195"/>
      <c r="H105" s="196"/>
      <c r="I105" s="47"/>
      <c r="J105" s="4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row>
    <row r="106" spans="1:10" ht="31.5" customHeight="1" thickBot="1">
      <c r="A106" s="185" t="s">
        <v>93</v>
      </c>
      <c r="B106" s="186"/>
      <c r="C106" s="186"/>
      <c r="D106" s="186"/>
      <c r="E106" s="186"/>
      <c r="F106" s="186"/>
      <c r="G106" s="186"/>
      <c r="H106" s="187"/>
      <c r="I106" s="54"/>
      <c r="J106" s="54"/>
    </row>
    <row r="107" spans="1:10" ht="21" customHeight="1">
      <c r="A107" s="20"/>
      <c r="B107" s="20"/>
      <c r="C107" s="20"/>
      <c r="D107" s="20"/>
      <c r="E107" s="20"/>
      <c r="F107" s="20"/>
      <c r="G107" s="20"/>
      <c r="H107" s="20"/>
      <c r="I107" s="6"/>
      <c r="J107" s="6"/>
    </row>
    <row r="108" spans="1:12" ht="22.5" customHeight="1">
      <c r="A108" s="150"/>
      <c r="B108" s="150"/>
      <c r="C108" s="150"/>
      <c r="D108" s="150"/>
      <c r="E108" s="150"/>
      <c r="F108" s="150"/>
      <c r="G108" s="150"/>
      <c r="H108" s="150"/>
      <c r="I108" s="6"/>
      <c r="J108" s="6"/>
      <c r="K108" s="6"/>
      <c r="L108" s="6"/>
    </row>
    <row r="109" spans="1:12" ht="22.5" customHeight="1">
      <c r="A109" s="6"/>
      <c r="B109" s="6"/>
      <c r="C109" s="7"/>
      <c r="D109" s="7"/>
      <c r="E109" s="8"/>
      <c r="F109" s="8"/>
      <c r="G109" s="8"/>
      <c r="H109" s="6"/>
      <c r="I109" s="6"/>
      <c r="J109" s="6"/>
      <c r="K109" s="6"/>
      <c r="L109" s="6"/>
    </row>
    <row r="110" spans="1:8" ht="22.5" customHeight="1">
      <c r="A110" s="6"/>
      <c r="B110" s="6"/>
      <c r="C110" s="7"/>
      <c r="D110" s="7"/>
      <c r="E110" s="8"/>
      <c r="F110" s="8"/>
      <c r="G110" s="8"/>
      <c r="H110" s="6"/>
    </row>
    <row r="111" ht="33.75" customHeight="1">
      <c r="G111" s="8"/>
    </row>
    <row r="112" ht="24" customHeight="1"/>
    <row r="113" ht="18.75" customHeight="1"/>
  </sheetData>
  <sheetProtection password="CC7E" sheet="1" objects="1" scenarios="1"/>
  <mergeCells count="102">
    <mergeCell ref="A99:H99"/>
    <mergeCell ref="A95:H95"/>
    <mergeCell ref="A104:H104"/>
    <mergeCell ref="A92:H92"/>
    <mergeCell ref="A103:H103"/>
    <mergeCell ref="A106:H106"/>
    <mergeCell ref="A76:H76"/>
    <mergeCell ref="A77:H77"/>
    <mergeCell ref="A78:H78"/>
    <mergeCell ref="A79:H79"/>
    <mergeCell ref="A88:H88"/>
    <mergeCell ref="A105:H105"/>
    <mergeCell ref="A83:H83"/>
    <mergeCell ref="A84:H84"/>
    <mergeCell ref="A102:H102"/>
    <mergeCell ref="A97:H97"/>
    <mergeCell ref="A90:H90"/>
    <mergeCell ref="A94:H94"/>
    <mergeCell ref="A85:H85"/>
    <mergeCell ref="A86:H86"/>
    <mergeCell ref="A80:H80"/>
    <mergeCell ref="A89:H89"/>
    <mergeCell ref="A87:H87"/>
    <mergeCell ref="A96:H96"/>
    <mergeCell ref="A1:H1"/>
    <mergeCell ref="B5:H5"/>
    <mergeCell ref="B4:H4"/>
    <mergeCell ref="B3:H3"/>
    <mergeCell ref="B2:H2"/>
    <mergeCell ref="G7:G8"/>
    <mergeCell ref="A81:H81"/>
    <mergeCell ref="M80:T80"/>
    <mergeCell ref="U80:AB80"/>
    <mergeCell ref="A7:A8"/>
    <mergeCell ref="E7:E8"/>
    <mergeCell ref="F7:F8"/>
    <mergeCell ref="B7:C7"/>
    <mergeCell ref="D7:D8"/>
    <mergeCell ref="I7:J7"/>
    <mergeCell ref="K7:L7"/>
    <mergeCell ref="A82:H82"/>
    <mergeCell ref="CO80:CV80"/>
    <mergeCell ref="CW80:DD80"/>
    <mergeCell ref="A6:H6"/>
    <mergeCell ref="AK80:AR80"/>
    <mergeCell ref="AS80:AZ80"/>
    <mergeCell ref="BA80:BH80"/>
    <mergeCell ref="BI80:BP80"/>
    <mergeCell ref="BQ80:BX80"/>
    <mergeCell ref="AC80:AJ80"/>
    <mergeCell ref="DM80:DT80"/>
    <mergeCell ref="DU80:EB80"/>
    <mergeCell ref="EC80:EJ80"/>
    <mergeCell ref="EK80:ER80"/>
    <mergeCell ref="ES80:EZ80"/>
    <mergeCell ref="BY80:CF80"/>
    <mergeCell ref="CG80:CN80"/>
    <mergeCell ref="HM80:HT80"/>
    <mergeCell ref="HU80:IB80"/>
    <mergeCell ref="FA80:FH80"/>
    <mergeCell ref="FA98:FH98"/>
    <mergeCell ref="FI80:FP80"/>
    <mergeCell ref="FQ80:FX80"/>
    <mergeCell ref="FY80:GF80"/>
    <mergeCell ref="GG80:GN80"/>
    <mergeCell ref="CW98:DD98"/>
    <mergeCell ref="DE98:DL98"/>
    <mergeCell ref="DM98:DT98"/>
    <mergeCell ref="BI98:BP98"/>
    <mergeCell ref="A108:H108"/>
    <mergeCell ref="IC80:IJ80"/>
    <mergeCell ref="GO80:GV80"/>
    <mergeCell ref="GW80:HD80"/>
    <mergeCell ref="HE80:HL80"/>
    <mergeCell ref="DE80:DL80"/>
    <mergeCell ref="IC98:IJ98"/>
    <mergeCell ref="FY98:GF98"/>
    <mergeCell ref="GG98:GN98"/>
    <mergeCell ref="GO98:GV98"/>
    <mergeCell ref="GW98:HD98"/>
    <mergeCell ref="HE98:HL98"/>
    <mergeCell ref="HU98:IB98"/>
    <mergeCell ref="HM98:HT98"/>
    <mergeCell ref="AK98:AR98"/>
    <mergeCell ref="AS98:AZ98"/>
    <mergeCell ref="BA98:BH98"/>
    <mergeCell ref="A98:H98"/>
    <mergeCell ref="A101:H101"/>
    <mergeCell ref="I98:L98"/>
    <mergeCell ref="M98:T98"/>
    <mergeCell ref="U98:AB98"/>
    <mergeCell ref="AC98:AJ98"/>
    <mergeCell ref="ES98:EZ98"/>
    <mergeCell ref="FI98:FP98"/>
    <mergeCell ref="FQ98:FX98"/>
    <mergeCell ref="CG98:CN98"/>
    <mergeCell ref="BQ98:BX98"/>
    <mergeCell ref="BY98:CF98"/>
    <mergeCell ref="DU98:EB98"/>
    <mergeCell ref="CO98:CV98"/>
    <mergeCell ref="EK98:ER98"/>
    <mergeCell ref="EC98:EJ98"/>
  </mergeCells>
  <printOptions horizontalCentered="1" verticalCentered="1"/>
  <pageMargins left="0.229166666666667" right="0.25" top="0.02875" bottom="0.567708333333333" header="0.3" footer="0.3"/>
  <pageSetup fitToHeight="1" fitToWidth="1" orientation="portrait" scale="31" r:id="rId2"/>
  <headerFooter>
    <oddFooter>&amp;CCumulative Zika suspected and confirmed cases reported by countries and territories in the Americas, 2015-2017. PAHO/WHO</oddFooter>
  </headerFooter>
  <rowBreaks count="1" manualBreakCount="1">
    <brk id="113"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Organización Panamericana de la 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Red</dc:creator>
  <cp:keywords/>
  <dc:description/>
  <cp:lastModifiedBy>Ariyarajah,  Archchun (WDC)</cp:lastModifiedBy>
  <cp:lastPrinted>2017-08-17T19:57:52Z</cp:lastPrinted>
  <dcterms:created xsi:type="dcterms:W3CDTF">2006-07-28T15:16:25Z</dcterms:created>
  <dcterms:modified xsi:type="dcterms:W3CDTF">2017-08-17T20:22:05Z</dcterms:modified>
  <cp:category/>
  <cp:version/>
  <cp:contentType/>
  <cp:contentStatus/>
</cp:coreProperties>
</file>