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1415" windowHeight="5880" activeTab="0"/>
  </bookViews>
  <sheets>
    <sheet name="2015 ENG" sheetId="1" r:id="rId1"/>
  </sheets>
  <definedNames>
    <definedName name="_xlnm.Print_Area" localSheetId="0">'2015 ENG'!$A$1:$H$111</definedName>
  </definedNames>
  <calcPr fullCalcOnLoad="1"/>
</workbook>
</file>

<file path=xl/sharedStrings.xml><?xml version="1.0" encoding="utf-8"?>
<sst xmlns="http://schemas.openxmlformats.org/spreadsheetml/2006/main" count="124" uniqueCount="118">
  <si>
    <t xml:space="preserve"> </t>
  </si>
  <si>
    <t>TOTAL</t>
  </si>
  <si>
    <t xml:space="preserve">                                            </t>
  </si>
  <si>
    <t xml:space="preserve">Subtotal </t>
  </si>
  <si>
    <t>Non-Latin Caribbean</t>
  </si>
  <si>
    <t>Dominica</t>
  </si>
  <si>
    <t>Saint Lucia</t>
  </si>
  <si>
    <t xml:space="preserve">Country/Territory </t>
  </si>
  <si>
    <t>Saint Kitts and Nevis</t>
  </si>
  <si>
    <t>Saint Vincent and the Grenadines</t>
  </si>
  <si>
    <t>Confirmed</t>
  </si>
  <si>
    <t xml:space="preserve">Suspected </t>
  </si>
  <si>
    <t>Chile</t>
  </si>
  <si>
    <t xml:space="preserve">Bermuda </t>
  </si>
  <si>
    <t xml:space="preserve">Imported cases </t>
  </si>
  <si>
    <t>Turks and Caicos Islands</t>
  </si>
  <si>
    <t xml:space="preserve">Montserrat </t>
  </si>
  <si>
    <t>Costa Rica</t>
  </si>
  <si>
    <t>Suriname</t>
  </si>
  <si>
    <t>Nicaragua</t>
  </si>
  <si>
    <t>Uruguay</t>
  </si>
  <si>
    <t>Latin Caribbean</t>
  </si>
  <si>
    <t>Population</t>
  </si>
  <si>
    <t>Andean Area</t>
  </si>
  <si>
    <t>Virgin Islands (UK)</t>
  </si>
  <si>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</si>
  <si>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</si>
  <si>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</si>
  <si>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</si>
  <si>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</si>
  <si>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</si>
  <si>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</si>
  <si>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</si>
  <si>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</si>
  <si>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</si>
  <si>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</si>
  <si>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</si>
  <si>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</si>
  <si>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</si>
  <si>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</si>
  <si>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</si>
  <si>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</si>
  <si>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</si>
  <si>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</si>
  <si>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</si>
  <si>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</si>
  <si>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</si>
  <si>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</si>
  <si>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</si>
  <si>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</si>
  <si>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</si>
  <si>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</si>
  <si>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</si>
  <si>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</si>
  <si>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t>Central American Isthmus</t>
  </si>
  <si>
    <r>
      <rPr>
        <b/>
        <u val="single"/>
        <sz val="10"/>
        <rFont val="Segoe UI"/>
        <family val="2"/>
      </rPr>
      <t xml:space="preserve">Report Production: </t>
    </r>
    <r>
      <rPr>
        <sz val="10"/>
        <rFont val="Segoe UI"/>
        <family val="2"/>
      </rPr>
      <t>PAHO/WHO PHE/HIM/DVA</t>
    </r>
  </si>
  <si>
    <t>El Salvador</t>
  </si>
  <si>
    <t>Panama</t>
  </si>
  <si>
    <t>Puerto Rico</t>
  </si>
  <si>
    <t>Bolivia (Plurinational State of)</t>
  </si>
  <si>
    <t>Venezuela (Bolivarian Republic of)</t>
  </si>
  <si>
    <t>Aruba</t>
  </si>
  <si>
    <t>Grenada</t>
  </si>
  <si>
    <t>Jamaica</t>
  </si>
  <si>
    <t>Sint Maarten (Dutch part)</t>
  </si>
  <si>
    <t>Virgin Islands (US)</t>
  </si>
  <si>
    <t>Belize</t>
  </si>
  <si>
    <r>
      <t>Mexico</t>
    </r>
    <r>
      <rPr>
        <b/>
        <sz val="10"/>
        <rFont val="Calibri"/>
        <family val="2"/>
      </rPr>
      <t>²</t>
    </r>
  </si>
  <si>
    <r>
      <rPr>
        <sz val="10"/>
        <color indexed="8"/>
        <rFont val="Calibri"/>
        <family val="2"/>
      </rPr>
      <t>²</t>
    </r>
    <r>
      <rPr>
        <sz val="10"/>
        <color indexed="8"/>
        <rFont val="Segoe UI"/>
        <family val="2"/>
      </rPr>
      <t>On 11 September 2017, the Mexico Secretariat of Health reported 20 cumulative confirmed cases of congenital syndrome associated with Zika virus infection, one of which was stillborn. https://www.gob.mx/cms/uploads/attachment/file/255061/Desglose_Casos_Sx_Congenito_asociado_a_Zika.pdf</t>
    </r>
  </si>
  <si>
    <r>
      <rPr>
        <vertAlign val="superscript"/>
        <sz val="10"/>
        <rFont val="Segoe UI"/>
        <family val="2"/>
      </rPr>
      <t xml:space="preserve">3 </t>
    </r>
    <r>
      <rPr>
        <sz val="10"/>
        <rFont val="Segoe UI"/>
        <family val="2"/>
      </rPr>
      <t xml:space="preserve"> In the previous Zika update from the Guatemala Ministry of Public Health on 20 March 2017, a total of 59 cases of confirmed congenital syndrome associated with Zika virus infection were notified to PAHO / WHO (EW 32 of 2015 to EW 9 of 2017). On 25 May 2017, the Guatemala Ministry of Public Health notified 140 cases of confirmed congenital syndrome associated with Zika virus infection to PAHO/WHO (EW 32 of 2015 to EW 19 of 2017), of which 59 cases were newly reported cases between EW 14 and EW 18 of 2017. </t>
    </r>
  </si>
  <si>
    <r>
      <rPr>
        <vertAlign val="superscript"/>
        <sz val="10"/>
        <rFont val="Segoe UI"/>
        <family val="2"/>
      </rPr>
      <t>4</t>
    </r>
    <r>
      <rPr>
        <sz val="10"/>
        <rFont val="Segoe UI"/>
        <family val="2"/>
      </rPr>
      <t xml:space="preserve"> On 30 August 2017, the Honduras Ministry of Health reported 10 confirmed and 379 suspected cases of Zika (EW 1 of 2017 and EW 33 of 2017), corresponding to a cumulative total of 308 confirmed and 32,385 suspected cases  (EW 49 of 2015 to EW 33 of 2017). In addition, the Honduras Ministry of Health reported 6 cases of confirmed congenital syndrome associated with Zika virus infection (EW 1 of 2017 and EW 33 of 2017), corresponding to a cumulative total of 8 confirmed cases (EW 1 of 2016 to EW 33 of 2017)</t>
    </r>
  </si>
  <si>
    <r>
      <rPr>
        <vertAlign val="superscript"/>
        <sz val="10"/>
        <rFont val="Segoe UI"/>
        <family val="2"/>
      </rPr>
      <t xml:space="preserve">5 </t>
    </r>
    <r>
      <rPr>
        <sz val="10"/>
        <rFont val="Segoe UI"/>
        <family val="2"/>
      </rPr>
      <t>The difference between the number of reported confirmed cases of Zika from 10 August 2017 (345 cases) to 21 August 2017 (335 cases) is due to retrospective adjustment of data by the Dominican Republic Ministry of Public Health and Social Assistance. The difference between the number of reported cases of confirmed congenital syndrome associated with Zika virus infection from 10 August 2017 (93 cases) to 21 August 2017 (85 cases) is due to a change in the criteria for the case definition of microcephaly by the Dominican Republic Ministry of Public Health and Social Assistance, which resulted in the retrospective re-classification of cases.</t>
    </r>
  </si>
  <si>
    <r>
      <rPr>
        <vertAlign val="superscript"/>
        <sz val="10"/>
        <rFont val="Segoe UI"/>
        <family val="2"/>
      </rPr>
      <t>6</t>
    </r>
    <r>
      <rPr>
        <sz val="10"/>
        <rFont val="Segoe UI"/>
        <family val="2"/>
      </rPr>
      <t xml:space="preserve"> The reported number of suspected cases of Zika are estimates. According to Santé publique France, the estimated number of suspected cases is the sum of the number of visits recorded by the Decentralized Centers of Prevention and Care (CDPS) and the estimated number of people who sought medical care from a general practitioner for this purpose. The estimate is based on data collected by the sentinel physician network.</t>
    </r>
  </si>
  <si>
    <r>
      <rPr>
        <vertAlign val="superscript"/>
        <sz val="10"/>
        <rFont val="Segoe UI"/>
        <family val="2"/>
      </rPr>
      <t>7</t>
    </r>
    <r>
      <rPr>
        <sz val="10"/>
        <rFont val="Segoe UI"/>
        <family val="2"/>
      </rPr>
      <t xml:space="preserve"> In addition to the one reported case of congenital syndrome, on 9 June 2017, Santé publique France reported 18 fetuses with cerebral malformations of mothers infected with Zika. </t>
    </r>
  </si>
  <si>
    <r>
      <rPr>
        <vertAlign val="superscript"/>
        <sz val="10"/>
        <rFont val="Segoe UI"/>
        <family val="2"/>
      </rPr>
      <t>8</t>
    </r>
    <r>
      <rPr>
        <sz val="10"/>
        <rFont val="Segoe UI"/>
        <family val="2"/>
      </rPr>
      <t xml:space="preserve"> In addition to the 5 reported cases of congenital syndrome, on 8 June 2017, Santé publique France reported 16 fetuses with cerebral malformations of mothers infected with Zika.</t>
    </r>
  </si>
  <si>
    <r>
      <rPr>
        <vertAlign val="superscript"/>
        <sz val="10"/>
        <rFont val="Segoe UI"/>
        <family val="2"/>
      </rPr>
      <t>9</t>
    </r>
    <r>
      <rPr>
        <sz val="10"/>
        <rFont val="Segoe UI"/>
        <family val="2"/>
      </rPr>
      <t xml:space="preserve"> In addition, on 4 August 2017, the number of reported fetuses with cerebral malformations of mothers infected with Zika went from 22 to 21, based on the Santé publique France modification.</t>
    </r>
  </si>
  <si>
    <r>
      <rPr>
        <vertAlign val="superscript"/>
        <sz val="10"/>
        <rFont val="Segoe UI"/>
        <family val="2"/>
      </rPr>
      <t>10</t>
    </r>
    <r>
      <rPr>
        <sz val="10"/>
        <rFont val="Segoe UI"/>
        <family val="2"/>
      </rPr>
      <t xml:space="preserve"> The case reported by Santé publique France corresponds to a fetus with cerebral malformation of mothers infected with Zika.</t>
    </r>
  </si>
  <si>
    <r>
      <rPr>
        <vertAlign val="superscript"/>
        <sz val="10"/>
        <color indexed="8"/>
        <rFont val="Segoe UI"/>
        <family val="2"/>
      </rPr>
      <t>11</t>
    </r>
    <r>
      <rPr>
        <sz val="10"/>
        <color indexed="8"/>
        <rFont val="Segoe UI"/>
        <family val="2"/>
      </rPr>
      <t xml:space="preserve"> Data published in this table was provided by the Haiti Ministère de la Santé Publique et de la Population (MSPP), which reported 2,955 suspected and 5 confirmed cumulative cases between EW 1 and EW 32 of 2016. Note, 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there was a total of 3,017 suspected cases and 19 confirmed cases of Zika reported between 12 October 2015 and 10 September 2016.</t>
    </r>
  </si>
  <si>
    <r>
      <t>Guatemala</t>
    </r>
    <r>
      <rPr>
        <b/>
        <vertAlign val="superscript"/>
        <sz val="10"/>
        <rFont val="Segoe UI"/>
        <family val="2"/>
      </rPr>
      <t>3</t>
    </r>
  </si>
  <si>
    <r>
      <t>Honduras</t>
    </r>
    <r>
      <rPr>
        <b/>
        <vertAlign val="superscript"/>
        <sz val="10"/>
        <rFont val="Segoe UI"/>
        <family val="2"/>
      </rPr>
      <t>4</t>
    </r>
  </si>
  <si>
    <r>
      <t>Dominican Republic</t>
    </r>
    <r>
      <rPr>
        <b/>
        <vertAlign val="superscript"/>
        <sz val="10"/>
        <rFont val="Segoe UI"/>
        <family val="2"/>
      </rPr>
      <t>5</t>
    </r>
  </si>
  <si>
    <r>
      <t>French Guiana</t>
    </r>
    <r>
      <rPr>
        <b/>
        <vertAlign val="superscript"/>
        <sz val="10"/>
        <rFont val="Segoe UI"/>
        <family val="2"/>
      </rPr>
      <t>6,7</t>
    </r>
  </si>
  <si>
    <r>
      <t>Guadeloupe</t>
    </r>
    <r>
      <rPr>
        <b/>
        <vertAlign val="superscript"/>
        <sz val="10"/>
        <rFont val="Segoe UI"/>
        <family val="2"/>
      </rPr>
      <t>6,8</t>
    </r>
  </si>
  <si>
    <r>
      <t>Haiti</t>
    </r>
    <r>
      <rPr>
        <b/>
        <vertAlign val="superscript"/>
        <sz val="10"/>
        <rFont val="Segoe UI"/>
        <family val="2"/>
      </rPr>
      <t>11</t>
    </r>
  </si>
  <si>
    <r>
      <t>Martinique</t>
    </r>
    <r>
      <rPr>
        <b/>
        <vertAlign val="superscript"/>
        <sz val="10"/>
        <rFont val="Segoe UI"/>
        <family val="2"/>
      </rPr>
      <t>6,9</t>
    </r>
  </si>
  <si>
    <r>
      <t>Saint Barthelemy</t>
    </r>
    <r>
      <rPr>
        <b/>
        <vertAlign val="superscript"/>
        <sz val="10"/>
        <rFont val="Segoe UI"/>
        <family val="2"/>
      </rPr>
      <t>6</t>
    </r>
  </si>
  <si>
    <r>
      <t>Saint Martin</t>
    </r>
    <r>
      <rPr>
        <b/>
        <vertAlign val="superscript"/>
        <sz val="10"/>
        <rFont val="Segoe UI"/>
        <family val="2"/>
      </rPr>
      <t>6,10</t>
    </r>
  </si>
  <si>
    <r>
      <t>Colombia</t>
    </r>
    <r>
      <rPr>
        <b/>
        <sz val="10"/>
        <rFont val="Calibri"/>
        <family val="2"/>
      </rPr>
      <t>¹²</t>
    </r>
  </si>
  <si>
    <r>
      <t>Ecuador</t>
    </r>
    <r>
      <rPr>
        <b/>
        <vertAlign val="superscript"/>
        <sz val="10"/>
        <rFont val="Segoe UI"/>
        <family val="2"/>
      </rPr>
      <t>13</t>
    </r>
  </si>
  <si>
    <r>
      <rPr>
        <vertAlign val="superscript"/>
        <sz val="10"/>
        <color indexed="8"/>
        <rFont val="Segoe UI"/>
        <family val="2"/>
      </rPr>
      <t>13</t>
    </r>
    <r>
      <rPr>
        <sz val="10"/>
        <color indexed="8"/>
        <rFont val="Segoe UI"/>
        <family val="2"/>
      </rPr>
      <t xml:space="preserve"> In the previous Zika update published by the Ecuador Ministry of Public Health on 19 July 2017, a total of 3,842 suspected and 2,214 confirmed cases were notified to PAHO/WHO (EW 52 of 2015 to EW 28 of 2017). On 21 August 2017, the Ecuador Ministry of Public Health notified PAHO/WHO of 3,753 suspected cases and 3,058 confirmed cases distributed between EW 52 of 2015 and EW 31 of 2017, of which 1,058 suspected cases and 2,178 confirmed cases correspond to new cases notified between EW 1 and EW 31 of 2017. </t>
    </r>
  </si>
  <si>
    <t>¹²The difference between the number of reported suspected cases of Zika from 14 September 2017 (98515 cases) to 21 September 2017 (9839 cases) is due to retrospective adjustment of data by the Ministry of Health of Colombia. Available at: http://www.ins.gov.co/boletin-epidemiologico/Boletn%20Epidemiolgico/2017%20Bolet%C3%ADn%20epidemiol%C3%B3gico%20semana%2036.pdf</t>
  </si>
  <si>
    <r>
      <rPr>
        <vertAlign val="superscript"/>
        <sz val="10"/>
        <color indexed="8"/>
        <rFont val="Segoe UI"/>
        <family val="2"/>
      </rPr>
      <t xml:space="preserve">1 </t>
    </r>
    <r>
      <rPr>
        <sz val="10"/>
        <color indexed="8"/>
        <rFont val="Segoe UI"/>
        <family val="2"/>
      </rPr>
      <t>In addition to the 225 reported cases acquired through presumed local mosquito-borne transmission,</t>
    </r>
    <r>
      <rPr>
        <vertAlign val="superscript"/>
        <sz val="10"/>
        <color indexed="8"/>
        <rFont val="Segoe UI"/>
        <family val="2"/>
      </rPr>
      <t xml:space="preserve"> </t>
    </r>
    <r>
      <rPr>
        <sz val="10"/>
        <color indexed="8"/>
        <rFont val="Segoe UI"/>
        <family val="2"/>
      </rPr>
      <t>50 cases were acquired through other routes, including sexual transmission (N=48), laboratory transmission (N=1), and person-to-person transmission through an unknown route (N=1). As of 13 September 2017, 8 pregnancy losses with birth defects have been reported.  Available at: http://www.cdc.gov/zika/geo/united-states.html</t>
    </r>
  </si>
  <si>
    <r>
      <t>Peru</t>
    </r>
    <r>
      <rPr>
        <b/>
        <sz val="10"/>
        <rFont val="Calibri"/>
        <family val="2"/>
      </rPr>
      <t>¹⁴</t>
    </r>
  </si>
  <si>
    <r>
      <t>Brazil</t>
    </r>
    <r>
      <rPr>
        <b/>
        <vertAlign val="superscript"/>
        <sz val="10"/>
        <rFont val="Segoe UI"/>
        <family val="2"/>
      </rPr>
      <t>15</t>
    </r>
  </si>
  <si>
    <r>
      <t>Argentina</t>
    </r>
    <r>
      <rPr>
        <b/>
        <vertAlign val="superscript"/>
        <sz val="10"/>
        <rFont val="Segoe UI"/>
        <family val="2"/>
      </rPr>
      <t>16</t>
    </r>
  </si>
  <si>
    <r>
      <t xml:space="preserve">15 </t>
    </r>
    <r>
      <rPr>
        <sz val="10"/>
        <rFont val="Segoe UI"/>
        <family val="2"/>
      </rPr>
      <t>Brazil Ministry of Health case definition for confirmed cases of congenital syndrome associated with Zika virus infection includes confirmed and probable cases per PAHO's case definition. As of EW 36 of 2017, 1023 cases were confirmed for Zika virus by laboratory criteria.</t>
    </r>
  </si>
  <si>
    <r>
      <rPr>
        <vertAlign val="superscript"/>
        <sz val="10"/>
        <rFont val="Segoe UI"/>
        <family val="2"/>
      </rPr>
      <t>16</t>
    </r>
    <r>
      <rPr>
        <sz val="10"/>
        <rFont val="Segoe UI"/>
        <family val="2"/>
      </rPr>
      <t xml:space="preserve"> On 28 August 2017, the Argentina Ministry of Health notified PAHO/WHO of 539 suspected and 276 confirmed cases of Zika, distributed between EW 1 of 2016 and EW 32 of 2017, of which 435 suspected and 250 confirmed cases of Zika correspond to new cases notified between EW 1 and EW 32 of 2017. Within the framework of the integrated surveillance of arboviruses, 250 cases tested positive for Zika in areas without circulation of other flaviviruses.</t>
    </r>
  </si>
  <si>
    <t>¹⁴The difference between the number of reported confirmed cases of Zika from 14 September 2017 (1518 cases) to 21 September 2017 (1517 cases) is due to retrospective adjustment of data by the Ministry of Health of Peru. Available at: http://www.dge.gob.pe/portal/docs/vigilancia/sala/2017/SE36/zika.pdf</t>
  </si>
  <si>
    <t xml:space="preserve">    Data as of 19 October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</si>
  <si>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19 October 2017. Washington, D.C.: PAHO/WHO; 2017; </t>
    </r>
    <r>
      <rPr>
        <b/>
        <sz val="10"/>
        <rFont val="Segoe UI"/>
        <family val="2"/>
      </rPr>
      <t>Pan American Health Organization • www.paho.org • © PAHO/WHO, 2017</t>
    </r>
  </si>
  <si>
    <r>
      <t>Paraguay</t>
    </r>
    <r>
      <rPr>
        <b/>
        <sz val="10"/>
        <rFont val="Calibri"/>
        <family val="2"/>
      </rPr>
      <t>¹⁷</t>
    </r>
  </si>
  <si>
    <r>
      <t>Antigua and Barbuda</t>
    </r>
    <r>
      <rPr>
        <b/>
        <vertAlign val="superscript"/>
        <sz val="10"/>
        <rFont val="Segoe UI"/>
        <family val="2"/>
      </rPr>
      <t>18</t>
    </r>
  </si>
  <si>
    <r>
      <t>Bahamas</t>
    </r>
    <r>
      <rPr>
        <b/>
        <vertAlign val="superscript"/>
        <sz val="10"/>
        <rFont val="Segoe UI"/>
        <family val="2"/>
      </rPr>
      <t>19</t>
    </r>
  </si>
  <si>
    <r>
      <t>Barbados</t>
    </r>
    <r>
      <rPr>
        <b/>
        <sz val="10"/>
        <rFont val="Calibri"/>
        <family val="2"/>
      </rPr>
      <t>²⁰</t>
    </r>
  </si>
  <si>
    <r>
      <t>Bonaire, St Eustatius and Saba</t>
    </r>
    <r>
      <rPr>
        <b/>
        <vertAlign val="superscript"/>
        <sz val="10"/>
        <rFont val="Segoe UI"/>
        <family val="2"/>
      </rPr>
      <t>21</t>
    </r>
  </si>
  <si>
    <r>
      <t>Cayman Islands</t>
    </r>
    <r>
      <rPr>
        <b/>
        <vertAlign val="superscript"/>
        <sz val="10"/>
        <rFont val="Segoe UI"/>
        <family val="2"/>
      </rPr>
      <t>22</t>
    </r>
  </si>
  <si>
    <r>
      <t>Curacao</t>
    </r>
    <r>
      <rPr>
        <b/>
        <vertAlign val="superscript"/>
        <sz val="10"/>
        <rFont val="Segoe UI"/>
        <family val="2"/>
      </rPr>
      <t>23</t>
    </r>
  </si>
  <si>
    <r>
      <t>Guyana</t>
    </r>
    <r>
      <rPr>
        <b/>
        <vertAlign val="superscript"/>
        <sz val="10"/>
        <rFont val="Segoe UI"/>
        <family val="2"/>
      </rPr>
      <t>24</t>
    </r>
  </si>
  <si>
    <r>
      <t>Trinidad and Tobago</t>
    </r>
    <r>
      <rPr>
        <b/>
        <vertAlign val="superscript"/>
        <sz val="10"/>
        <rFont val="Segoe UI"/>
        <family val="2"/>
      </rPr>
      <t>25</t>
    </r>
  </si>
  <si>
    <r>
      <t xml:space="preserve">18 </t>
    </r>
    <r>
      <rPr>
        <sz val="10"/>
        <rFont val="Segoe UI"/>
        <family val="2"/>
      </rPr>
      <t>In the previous Zika update from the Antigua and Barbuda Ministry of Health and The Environment on 25 November 2016, a total of 465 suspected and 14 confirmed cases were notified to PAHO/WHO (EW 31 to EW 46 of 2016). On 16 August 2017, the Antigua and Barbuda Ministry of Health and The Environment notified PAHO/WHO of 540 suspected cases and 25 confirmed cases distributed between EW 2 of 2016 and EW 27 of 2017. No confirmed cases have been reported between EW 1 and EW 27 of 2017.</t>
    </r>
  </si>
  <si>
    <r>
      <rPr>
        <vertAlign val="superscript"/>
        <sz val="10"/>
        <rFont val="Segoe UI"/>
        <family val="2"/>
      </rPr>
      <t>19</t>
    </r>
    <r>
      <rPr>
        <sz val="10"/>
        <rFont val="Segoe UI"/>
        <family val="2"/>
      </rPr>
      <t xml:space="preserve"> In the previous Zika update from the Bahamas Ministry of Health on 19 June 2017, a total of 440 suspected and 25 confirmed cases of Zika were notified to PAHO / WHO (EW 1 of 2016 to EW 52 of 2016). On 23 August 2017, the Bahamas Ministry of Health reported 91 additional suspected cases (EW 1 of 2017 to EW 30 of 2017), resulting in a cumulative total of 531 suspected and 25 confirmed cases of Zika distributed between EW 1 of 2016 and EW 30 of 2017. </t>
    </r>
  </si>
  <si>
    <r>
      <rPr>
        <sz val="10"/>
        <rFont val="Calibri"/>
        <family val="2"/>
      </rPr>
      <t>²⁰</t>
    </r>
    <r>
      <rPr>
        <sz val="10"/>
        <rFont val="Segoe UI"/>
        <family val="2"/>
      </rPr>
      <t xml:space="preserve"> In the previous Zika update from the Barbados Ministry of Health on 16 December 2016, a total of 699 suspected and 46 confirmed cases were notified to PAHO / WHO (EW 1 of 2016 to EW 49 of 2016). On 27 April 2017, the Barbados Ministry of Health notified 705 suspected and 150 confirmed cases of Zika to PAHO/WHO occurred between EW 1 of 2016 to EW 13 of 2017. Of the 150 confirmed cases, 3 occured in 2015, 144 in 2016 and 3 in 2017. </t>
    </r>
  </si>
  <si>
    <r>
      <rPr>
        <vertAlign val="superscript"/>
        <sz val="10"/>
        <color indexed="8"/>
        <rFont val="Segoe UI"/>
        <family val="2"/>
      </rPr>
      <t>21</t>
    </r>
    <r>
      <rPr>
        <sz val="10"/>
        <color indexed="8"/>
        <rFont val="Segoe UI"/>
        <family val="2"/>
      </rPr>
      <t xml:space="preserve"> In the 26 April Zika update from the Netherlands Ministry of Health, Welfare and Sport, a total of 235 suspected and 381 confirmed cases were notified to PAHO / WHO (EW 1 of 2016 to EW 16 of 2017). On 21 June 2017, the Netherlands Ministry of Health, Welfare and Sport reported 56 additional confirmed cases, resulting in a cumulative total of 235 suspected and 437 confirmed cases (EW 1 of 2016 to EW 22 of 2017). The data provided herein is the sum of confirmed cases reported for Bonaire (352), Sint Eustatius (61) and Saba (24).</t>
    </r>
  </si>
  <si>
    <r>
      <rPr>
        <vertAlign val="superscript"/>
        <sz val="10"/>
        <color indexed="8"/>
        <rFont val="Segoe UI"/>
        <family val="2"/>
      </rPr>
      <t>22</t>
    </r>
    <r>
      <rPr>
        <sz val="10"/>
        <color indexed="8"/>
        <rFont val="Segoe UI"/>
        <family val="2"/>
      </rPr>
      <t xml:space="preserve"> On 21 August 2017, Public Health England reported one confirmed and 20 suspected cases of Zika (EW 1 of 2017 and EW 32 of 2017), corresponding to a cumulative total of 31 confirmed and 237 suspected cases (EW 1 of 2016 to EW 32 of 2017). The single confirmed case of Zika notified in 2017 is an imported case.</t>
    </r>
  </si>
  <si>
    <r>
      <t xml:space="preserve">23 </t>
    </r>
    <r>
      <rPr>
        <sz val="10"/>
        <rFont val="Segoe UI"/>
        <family val="2"/>
      </rPr>
      <t>In the previous Zika update from the Netherlands Ministry of Health, Welfare and Sport on 26 April 2017, a total of 2,589 suspected and 1,259 confirmed cases were notified to PAHO / WHO (EW 1 of 2016 to EW 47 of 2016). On 10 July 2017, the Netherlands Ministry of Health, Welfare and Sport notified 4,476 suspected and 2,049 confirmed cases distributed between EW 1 of 2016 and 22 of 2017.</t>
    </r>
  </si>
  <si>
    <r>
      <t>24</t>
    </r>
    <r>
      <rPr>
        <sz val="10"/>
        <rFont val="Segoe UI"/>
        <family val="2"/>
      </rPr>
      <t xml:space="preserve"> The three cases of congenital syndrome associated with Zika virus infection were confirmed by the Guyana Ministry of Health on June 2017; these cases were detected between September and December 2016. </t>
    </r>
  </si>
  <si>
    <r>
      <t xml:space="preserve">25 </t>
    </r>
    <r>
      <rPr>
        <sz val="10"/>
        <rFont val="Segoe UI"/>
        <family val="2"/>
      </rPr>
      <t xml:space="preserve">In the previous Zika update from Trinidad and Tobago Ministry of Health on 29 May 2017, a total of 3 cases of confirmed congenital syndrome associated with Zika virus infection were notified to PAHO / WHO (EW 6 of 2016 to EW 21 of 2017). On 21 August 2017, Trinidad and Tobago Ministry of Health notified 17 cases of confirmed congenital syndrome associated with Zika virus infection distributed between EW 32 of 2015 and EW 33 of 2017, of which 10 correspond to new cases notified between EW 1 and EW 33 of 2017. </t>
    </r>
  </si>
  <si>
    <t>¹⁷The difference between the number of reported suspected cases of Zika from 12 October 2017 (669 cases) to 19 October 2017 (664 cases) is due to retrospective adjustment of data by the Ministry of Health of Paraguay. Available at: http://vigisalud.gov.py/boletines/17_10_2017_09_09_06_Boletin-Epidemiologico_SE-39.pdf</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</si>
</sst>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
    <numFmt numFmtId="188" formatCode="_(* #,##0.0_);_(* \(#,##0.0\);_(* &quot;-&quot;??_);_(@_)"/>
    <numFmt numFmtId="189" formatCode="[$-409]dddd\,\ mmmm\ dd\,\ yyyy"/>
    <numFmt numFmtId="190" formatCode="m/d/yy;@"/>
    <numFmt numFmtId="191" formatCode="mm/dd/yy;@"/>
    <numFmt numFmtId="192" formatCode="_(* #,##0.00_);_(* \(#,##0.00\);_(* \-??_);_(@_)"/>
    <numFmt numFmtId="193" formatCode="[$-409]m/d/yy\ h:mm\ AM/PM;@"/>
    <numFmt numFmtId="194" formatCode="[$-409]h:mm:ss\ AM/PM"/>
  </numFmts>
  <fonts count="77">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vertAlign val="superscript"/>
      <sz val="10"/>
      <color indexed="8"/>
      <name val="Segoe UI"/>
      <family val="2"/>
    </font>
    <font>
      <sz val="10"/>
      <color indexed="8"/>
      <name val="Segoe UI"/>
      <family val="2"/>
    </font>
    <font>
      <b/>
      <sz val="10"/>
      <name val="Calibri"/>
      <family val="2"/>
    </font>
    <font>
      <sz val="10"/>
      <color indexed="8"/>
      <name val="Calibri"/>
      <family val="2"/>
    </font>
    <font>
      <sz val="10"/>
      <name val="Calibr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
      <sz val="10"/>
      <color theme="1"/>
      <name val="Segoe UI"/>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style="medium"/>
      <bottom style="thin"/>
    </border>
    <border>
      <left>
        <color indexed="63"/>
      </left>
      <right style="thin"/>
      <top style="thin"/>
      <bottom>
        <color indexed="63"/>
      </bottom>
    </border>
    <border>
      <left style="thin"/>
      <right style="thin"/>
      <top style="medium"/>
      <bottom style="thin"/>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style="thin"/>
      <right style="medium"/>
      <top>
        <color indexed="63"/>
      </top>
      <bottom style="thin"/>
    </border>
    <border>
      <left>
        <color indexed="63"/>
      </left>
      <right style="medium"/>
      <top style="thin"/>
      <bottom>
        <color indexed="63"/>
      </bottom>
    </border>
    <border>
      <left style="thin"/>
      <right style="thin"/>
      <top style="thin"/>
      <bottom style="mediu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color indexed="63"/>
      </left>
      <right style="thin"/>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medium"/>
      <right style="thin">
        <color theme="0" tint="-0.149959996342659"/>
      </right>
      <top style="thin">
        <color theme="0" tint="-0.149959996342659"/>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2" fillId="40" borderId="0" applyNumberFormat="0" applyBorder="0" applyAlignment="0" applyProtection="0"/>
    <xf numFmtId="0" fontId="16" fillId="10" borderId="0" applyNumberFormat="0" applyBorder="0" applyAlignment="0" applyProtection="0"/>
    <xf numFmtId="0" fontId="53"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54" fillId="44"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2" fontId="55" fillId="0" borderId="0" applyBorder="0" applyProtection="0">
      <alignment/>
    </xf>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2" fontId="55" fillId="0" borderId="0" applyBorder="0" applyProtection="0">
      <alignment/>
    </xf>
    <xf numFmtId="179" fontId="0" fillId="0" borderId="0" applyFont="0" applyFill="0" applyBorder="0" applyAlignment="0" applyProtection="0"/>
    <xf numFmtId="43" fontId="5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49" borderId="0" applyNumberFormat="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3" fillId="9" borderId="0" applyNumberFormat="0" applyBorder="0" applyAlignment="0" applyProtection="0"/>
    <xf numFmtId="0" fontId="63" fillId="50" borderId="1" applyNumberFormat="0" applyAlignment="0" applyProtection="0"/>
    <xf numFmtId="0" fontId="64" fillId="0" borderId="9" applyNumberFormat="0" applyFill="0" applyAlignment="0" applyProtection="0"/>
    <xf numFmtId="0" fontId="65"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55"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6"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7"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8"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9" fillId="0" borderId="17" applyNumberFormat="0" applyFill="0" applyAlignment="0" applyProtection="0"/>
    <xf numFmtId="0" fontId="20" fillId="0" borderId="18" applyNumberFormat="0" applyFill="0" applyAlignment="0" applyProtection="0"/>
    <xf numFmtId="0" fontId="70" fillId="0" borderId="0" applyNumberFormat="0" applyFill="0" applyBorder="0" applyAlignment="0" applyProtection="0"/>
  </cellStyleXfs>
  <cellXfs count="201">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71" fillId="55" borderId="19" xfId="0" applyNumberFormat="1" applyFont="1" applyFill="1" applyBorder="1" applyAlignment="1">
      <alignment horizontal="center" vertical="center"/>
    </xf>
    <xf numFmtId="0" fontId="8" fillId="56" borderId="20" xfId="0" applyFont="1" applyFill="1" applyBorder="1" applyAlignment="1">
      <alignment horizontal="right"/>
    </xf>
    <xf numFmtId="3" fontId="72" fillId="57" borderId="21" xfId="64" applyNumberFormat="1" applyFont="1" applyFill="1" applyBorder="1" applyAlignment="1">
      <alignment horizontal="left" vertical="center"/>
    </xf>
    <xf numFmtId="0" fontId="71" fillId="57" borderId="22" xfId="0" applyFont="1" applyFill="1" applyBorder="1" applyAlignment="1">
      <alignment horizontal="left" vertical="center"/>
    </xf>
    <xf numFmtId="3" fontId="72" fillId="57" borderId="23" xfId="64" applyNumberFormat="1" applyFont="1" applyFill="1" applyBorder="1" applyAlignment="1">
      <alignment horizontal="left" vertical="center"/>
    </xf>
    <xf numFmtId="3" fontId="72" fillId="58" borderId="23" xfId="64" applyNumberFormat="1" applyFont="1" applyFill="1" applyBorder="1" applyAlignment="1">
      <alignment horizontal="center" vertical="center"/>
    </xf>
    <xf numFmtId="3" fontId="72" fillId="58" borderId="21" xfId="64" applyNumberFormat="1" applyFont="1" applyFill="1" applyBorder="1" applyAlignment="1">
      <alignment horizontal="center" vertical="center"/>
    </xf>
    <xf numFmtId="0" fontId="71" fillId="58" borderId="22" xfId="0" applyFont="1" applyFill="1" applyBorder="1" applyAlignment="1">
      <alignment horizontal="left" vertical="center"/>
    </xf>
    <xf numFmtId="2" fontId="71" fillId="55" borderId="19" xfId="0" applyNumberFormat="1" applyFont="1" applyFill="1" applyBorder="1" applyAlignment="1">
      <alignment horizontal="center" vertical="center"/>
    </xf>
    <xf numFmtId="2" fontId="72" fillId="58" borderId="23" xfId="64" applyNumberFormat="1" applyFont="1" applyFill="1" applyBorder="1" applyAlignment="1">
      <alignment horizontal="center" vertical="center"/>
    </xf>
    <xf numFmtId="2" fontId="72" fillId="57" borderId="23" xfId="64" applyNumberFormat="1" applyFont="1" applyFill="1" applyBorder="1" applyAlignment="1">
      <alignment horizontal="left" vertical="center"/>
    </xf>
    <xf numFmtId="3" fontId="10" fillId="0" borderId="24" xfId="0" applyNumberFormat="1" applyFont="1" applyFill="1" applyBorder="1" applyAlignment="1">
      <alignment vertical="center" wrapText="1"/>
    </xf>
    <xf numFmtId="3" fontId="8" fillId="59" borderId="25" xfId="64" applyNumberFormat="1" applyFont="1" applyFill="1" applyBorder="1" applyAlignment="1">
      <alignment horizontal="center" vertical="center"/>
    </xf>
    <xf numFmtId="2" fontId="8" fillId="59" borderId="25" xfId="64" applyNumberFormat="1" applyFont="1" applyFill="1" applyBorder="1" applyAlignment="1">
      <alignment horizontal="center" vertical="center"/>
    </xf>
    <xf numFmtId="3" fontId="8" fillId="59" borderId="21" xfId="64" applyNumberFormat="1" applyFont="1" applyFill="1" applyBorder="1" applyAlignment="1">
      <alignment horizontal="center" vertical="center"/>
    </xf>
    <xf numFmtId="4" fontId="8" fillId="59" borderId="25" xfId="64" applyNumberFormat="1" applyFont="1" applyFill="1" applyBorder="1" applyAlignment="1">
      <alignment horizontal="center" vertical="center"/>
    </xf>
    <xf numFmtId="3" fontId="8" fillId="59" borderId="26" xfId="0" applyNumberFormat="1" applyFont="1" applyFill="1" applyBorder="1" applyAlignment="1">
      <alignment horizontal="center" vertical="center"/>
    </xf>
    <xf numFmtId="3" fontId="8" fillId="59" borderId="26" xfId="0" applyNumberFormat="1" applyFont="1" applyFill="1" applyBorder="1" applyAlignment="1">
      <alignment horizontal="center" vertical="center" wrapText="1"/>
    </xf>
    <xf numFmtId="3" fontId="8" fillId="59" borderId="25" xfId="0" applyNumberFormat="1" applyFont="1" applyFill="1" applyBorder="1" applyAlignment="1">
      <alignment horizontal="center" vertical="center" wrapText="1"/>
    </xf>
    <xf numFmtId="2" fontId="8" fillId="59" borderId="25" xfId="0" applyNumberFormat="1" applyFont="1" applyFill="1" applyBorder="1" applyAlignment="1">
      <alignment horizontal="center" vertical="center" wrapText="1"/>
    </xf>
    <xf numFmtId="3" fontId="8" fillId="59" borderId="26" xfId="64" applyNumberFormat="1" applyFont="1" applyFill="1" applyBorder="1" applyAlignment="1">
      <alignment horizontal="center" vertical="center"/>
    </xf>
    <xf numFmtId="3" fontId="8" fillId="59" borderId="27" xfId="0" applyNumberFormat="1" applyFont="1" applyFill="1" applyBorder="1" applyAlignment="1">
      <alignment horizontal="center" vertical="center"/>
    </xf>
    <xf numFmtId="2" fontId="8" fillId="59" borderId="26"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0" fontId="71" fillId="57" borderId="28" xfId="0" applyFont="1" applyFill="1" applyBorder="1" applyAlignment="1">
      <alignment horizontal="left" vertical="center"/>
    </xf>
    <xf numFmtId="3" fontId="72" fillId="57" borderId="29" xfId="64" applyNumberFormat="1" applyFont="1" applyFill="1" applyBorder="1" applyAlignment="1">
      <alignment horizontal="left" vertical="center"/>
    </xf>
    <xf numFmtId="4" fontId="72" fillId="57" borderId="29" xfId="64" applyNumberFormat="1" applyFont="1" applyFill="1" applyBorder="1" applyAlignment="1">
      <alignment horizontal="left" vertical="center"/>
    </xf>
    <xf numFmtId="3" fontId="72" fillId="57" borderId="30" xfId="64" applyNumberFormat="1" applyFont="1" applyFill="1" applyBorder="1" applyAlignment="1">
      <alignment horizontal="left" vertical="center"/>
    </xf>
    <xf numFmtId="3" fontId="71" fillId="60" borderId="31" xfId="0" applyNumberFormat="1" applyFont="1" applyFill="1" applyBorder="1" applyAlignment="1">
      <alignment horizontal="center" vertical="center"/>
    </xf>
    <xf numFmtId="0" fontId="7" fillId="24" borderId="22" xfId="0" applyFont="1" applyFill="1" applyBorder="1" applyAlignment="1">
      <alignment/>
    </xf>
    <xf numFmtId="0" fontId="7" fillId="24" borderId="23" xfId="0" applyFont="1" applyFill="1" applyBorder="1" applyAlignment="1">
      <alignment/>
    </xf>
    <xf numFmtId="0" fontId="7" fillId="24" borderId="21" xfId="0" applyFont="1" applyFill="1" applyBorder="1" applyAlignment="1">
      <alignment/>
    </xf>
    <xf numFmtId="0" fontId="7" fillId="56" borderId="19" xfId="0" applyFont="1" applyFill="1" applyBorder="1" applyAlignment="1">
      <alignment horizontal="center"/>
    </xf>
    <xf numFmtId="3" fontId="8" fillId="59" borderId="32" xfId="64" applyNumberFormat="1" applyFont="1" applyFill="1" applyBorder="1" applyAlignment="1">
      <alignment horizontal="center" vertical="center"/>
    </xf>
    <xf numFmtId="3" fontId="8" fillId="59" borderId="23"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72" fillId="57" borderId="34" xfId="64" applyNumberFormat="1" applyFont="1" applyFill="1" applyBorder="1" applyAlignment="1">
      <alignment horizontal="left" vertical="center"/>
    </xf>
    <xf numFmtId="0" fontId="11" fillId="0" borderId="0" xfId="0" applyFont="1" applyFill="1" applyBorder="1" applyAlignment="1">
      <alignment wrapText="1"/>
    </xf>
    <xf numFmtId="0" fontId="9" fillId="0" borderId="0" xfId="0" applyFont="1" applyFill="1" applyBorder="1" applyAlignment="1">
      <alignment wrapText="1"/>
    </xf>
    <xf numFmtId="0" fontId="73" fillId="55" borderId="0" xfId="0" applyFont="1" applyFill="1" applyBorder="1" applyAlignment="1">
      <alignment horizontal="center"/>
    </xf>
    <xf numFmtId="0" fontId="74" fillId="55" borderId="0" xfId="0" applyFont="1" applyFill="1" applyBorder="1" applyAlignment="1">
      <alignment horizontal="center"/>
    </xf>
    <xf numFmtId="0" fontId="74" fillId="55" borderId="0" xfId="0" applyFont="1" applyFill="1" applyBorder="1" applyAlignment="1">
      <alignment horizontal="center" wrapText="1"/>
    </xf>
    <xf numFmtId="0" fontId="4" fillId="55" borderId="0" xfId="0" applyFont="1" applyFill="1" applyBorder="1" applyAlignment="1">
      <alignment/>
    </xf>
    <xf numFmtId="0" fontId="75"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2" fillId="0" borderId="0" xfId="0" applyFont="1" applyFill="1" applyAlignment="1">
      <alignment/>
    </xf>
    <xf numFmtId="0" fontId="71" fillId="61" borderId="35" xfId="0" applyFont="1" applyFill="1" applyBorder="1" applyAlignment="1">
      <alignment horizontal="center" vertical="top"/>
    </xf>
    <xf numFmtId="0" fontId="71" fillId="61" borderId="36" xfId="0" applyFont="1" applyFill="1" applyBorder="1" applyAlignment="1">
      <alignment horizontal="center" vertical="top"/>
    </xf>
    <xf numFmtId="3" fontId="72" fillId="61" borderId="35" xfId="64" applyNumberFormat="1" applyFont="1" applyFill="1" applyBorder="1" applyAlignment="1">
      <alignment horizontal="left" vertical="center"/>
    </xf>
    <xf numFmtId="3" fontId="72" fillId="61" borderId="36" xfId="64" applyNumberFormat="1" applyFont="1" applyFill="1" applyBorder="1" applyAlignment="1">
      <alignment horizontal="left" vertical="center"/>
    </xf>
    <xf numFmtId="3" fontId="9" fillId="61" borderId="35" xfId="64" applyNumberFormat="1" applyFont="1" applyFill="1" applyBorder="1" applyAlignment="1">
      <alignment horizontal="center" vertical="center"/>
    </xf>
    <xf numFmtId="3" fontId="9" fillId="61" borderId="36" xfId="64" applyNumberFormat="1" applyFont="1" applyFill="1" applyBorder="1" applyAlignment="1">
      <alignment horizontal="center" vertical="center"/>
    </xf>
    <xf numFmtId="3" fontId="8" fillId="61" borderId="21" xfId="64" applyNumberFormat="1" applyFont="1" applyFill="1" applyBorder="1" applyAlignment="1">
      <alignment horizontal="center" vertical="center"/>
    </xf>
    <xf numFmtId="3" fontId="72" fillId="61" borderId="35" xfId="64" applyNumberFormat="1" applyFont="1" applyFill="1" applyBorder="1" applyAlignment="1">
      <alignment horizontal="center" vertical="center"/>
    </xf>
    <xf numFmtId="3" fontId="72" fillId="61" borderId="36" xfId="64" applyNumberFormat="1" applyFont="1" applyFill="1" applyBorder="1" applyAlignment="1">
      <alignment horizontal="center" vertical="center"/>
    </xf>
    <xf numFmtId="0" fontId="7" fillId="61" borderId="35" xfId="0" applyFont="1" applyFill="1" applyBorder="1" applyAlignment="1">
      <alignment/>
    </xf>
    <xf numFmtId="0" fontId="7" fillId="61" borderId="36" xfId="0" applyFont="1" applyFill="1" applyBorder="1" applyAlignment="1">
      <alignment/>
    </xf>
    <xf numFmtId="3" fontId="9" fillId="61" borderId="35" xfId="0" applyNumberFormat="1" applyFont="1" applyFill="1" applyBorder="1" applyAlignment="1">
      <alignment horizontal="center" vertical="center"/>
    </xf>
    <xf numFmtId="3" fontId="9" fillId="61" borderId="36" xfId="0"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0" fontId="71" fillId="60" borderId="31" xfId="0" applyFont="1" applyFill="1" applyBorder="1" applyAlignment="1">
      <alignment horizontal="center" vertical="center"/>
    </xf>
    <xf numFmtId="0" fontId="2" fillId="55" borderId="37" xfId="0" applyFont="1" applyFill="1" applyBorder="1" applyAlignment="1">
      <alignment horizontal="center"/>
    </xf>
    <xf numFmtId="0" fontId="3" fillId="55" borderId="37" xfId="0" applyFont="1" applyFill="1" applyBorder="1" applyAlignment="1">
      <alignment/>
    </xf>
    <xf numFmtId="0" fontId="71" fillId="62" borderId="38" xfId="0" applyFont="1" applyFill="1" applyBorder="1" applyAlignment="1">
      <alignment horizontal="center"/>
    </xf>
    <xf numFmtId="0" fontId="71" fillId="60" borderId="39" xfId="0" applyFont="1" applyFill="1" applyBorder="1" applyAlignment="1">
      <alignment horizontal="center" vertical="top"/>
    </xf>
    <xf numFmtId="3" fontId="72" fillId="58" borderId="23" xfId="64" applyNumberFormat="1" applyFont="1" applyFill="1" applyBorder="1" applyAlignment="1">
      <alignment horizontal="center" vertical="center"/>
    </xf>
    <xf numFmtId="3" fontId="72" fillId="58" borderId="21" xfId="64" applyNumberFormat="1" applyFont="1" applyFill="1" applyBorder="1" applyAlignment="1">
      <alignment horizontal="center" vertical="center"/>
    </xf>
    <xf numFmtId="2" fontId="72" fillId="58" borderId="23" xfId="64" applyNumberFormat="1" applyFont="1" applyFill="1" applyBorder="1" applyAlignment="1">
      <alignment horizontal="center" vertical="center"/>
    </xf>
    <xf numFmtId="3" fontId="8" fillId="61" borderId="21" xfId="0" applyNumberFormat="1" applyFont="1" applyFill="1" applyBorder="1" applyAlignment="1">
      <alignment horizontal="center" vertical="center"/>
    </xf>
    <xf numFmtId="0" fontId="2" fillId="0" borderId="0" xfId="0" applyFont="1" applyFill="1" applyBorder="1" applyAlignment="1">
      <alignment/>
    </xf>
    <xf numFmtId="0" fontId="5" fillId="0" borderId="0" xfId="0" applyFont="1" applyBorder="1" applyAlignment="1">
      <alignment/>
    </xf>
    <xf numFmtId="0" fontId="2" fillId="0" borderId="0" xfId="0" applyFont="1" applyFill="1" applyBorder="1" applyAlignment="1">
      <alignment/>
    </xf>
    <xf numFmtId="3" fontId="9" fillId="0" borderId="40" xfId="64"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3" fontId="9" fillId="0" borderId="41" xfId="64" applyNumberFormat="1" applyFont="1" applyFill="1" applyBorder="1" applyAlignment="1">
      <alignment horizontal="center" vertical="center"/>
    </xf>
    <xf numFmtId="3" fontId="9" fillId="0" borderId="42" xfId="64" applyNumberFormat="1" applyFont="1" applyFill="1" applyBorder="1" applyAlignment="1">
      <alignment horizontal="center" vertical="center"/>
    </xf>
    <xf numFmtId="3" fontId="9" fillId="0" borderId="36"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2" fontId="9" fillId="0" borderId="42"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2" fontId="9" fillId="0" borderId="36" xfId="0" applyNumberFormat="1" applyFont="1" applyFill="1" applyBorder="1" applyAlignment="1">
      <alignment horizontal="center" vertical="center"/>
    </xf>
    <xf numFmtId="3" fontId="9" fillId="0" borderId="45"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2" fontId="9" fillId="0" borderId="48" xfId="0" applyNumberFormat="1" applyFont="1" applyFill="1" applyBorder="1" applyAlignment="1">
      <alignment horizontal="center" vertical="center"/>
    </xf>
    <xf numFmtId="0" fontId="7" fillId="0" borderId="49" xfId="0" applyFont="1" applyFill="1" applyBorder="1" applyAlignment="1">
      <alignment/>
    </xf>
    <xf numFmtId="0" fontId="7" fillId="0" borderId="49" xfId="0" applyFont="1" applyFill="1" applyBorder="1" applyAlignment="1">
      <alignment horizontal="left"/>
    </xf>
    <xf numFmtId="0" fontId="7" fillId="0" borderId="50" xfId="0" applyFont="1" applyFill="1" applyBorder="1" applyAlignment="1">
      <alignment/>
    </xf>
    <xf numFmtId="3" fontId="9" fillId="0" borderId="51" xfId="64" applyNumberFormat="1" applyFont="1" applyFill="1" applyBorder="1" applyAlignment="1">
      <alignment horizontal="center" vertical="center"/>
    </xf>
    <xf numFmtId="0" fontId="7" fillId="0" borderId="52" xfId="0" applyFont="1" applyFill="1" applyBorder="1" applyAlignment="1">
      <alignment/>
    </xf>
    <xf numFmtId="3" fontId="9" fillId="0" borderId="53" xfId="0" applyNumberFormat="1" applyFont="1" applyFill="1" applyBorder="1" applyAlignment="1">
      <alignment horizontal="center" vertical="center"/>
    </xf>
    <xf numFmtId="0" fontId="7" fillId="0" borderId="20" xfId="0" applyFont="1" applyFill="1" applyBorder="1" applyAlignment="1">
      <alignment horizontal="left"/>
    </xf>
    <xf numFmtId="3" fontId="9" fillId="0" borderId="54" xfId="64" applyNumberFormat="1" applyFont="1" applyFill="1" applyBorder="1" applyAlignment="1">
      <alignment horizontal="center" vertical="center"/>
    </xf>
    <xf numFmtId="2" fontId="9" fillId="0" borderId="54" xfId="64" applyNumberFormat="1" applyFont="1" applyFill="1" applyBorder="1" applyAlignment="1">
      <alignment horizontal="center" vertical="center"/>
    </xf>
    <xf numFmtId="3" fontId="9" fillId="0" borderId="55" xfId="64" applyNumberFormat="1" applyFont="1" applyFill="1" applyBorder="1" applyAlignment="1">
      <alignment horizontal="center" vertical="center"/>
    </xf>
    <xf numFmtId="3" fontId="9" fillId="0" borderId="56" xfId="64" applyNumberFormat="1" applyFont="1" applyFill="1" applyBorder="1" applyAlignment="1">
      <alignment horizontal="center" vertical="center"/>
    </xf>
    <xf numFmtId="3" fontId="9" fillId="0" borderId="57" xfId="0"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3" fontId="9" fillId="0" borderId="47" xfId="64" applyNumberFormat="1" applyFont="1" applyFill="1" applyBorder="1" applyAlignment="1">
      <alignment horizontal="center" vertical="center"/>
    </xf>
    <xf numFmtId="3" fontId="9" fillId="0" borderId="58" xfId="0" applyNumberFormat="1" applyFont="1" applyFill="1" applyBorder="1" applyAlignment="1">
      <alignment horizontal="center" vertical="center"/>
    </xf>
    <xf numFmtId="3" fontId="9" fillId="0" borderId="59" xfId="64" applyNumberFormat="1" applyFont="1" applyFill="1" applyBorder="1" applyAlignment="1">
      <alignment horizontal="center" vertical="center"/>
    </xf>
    <xf numFmtId="3" fontId="9" fillId="0" borderId="60" xfId="64" applyNumberFormat="1" applyFont="1" applyFill="1" applyBorder="1" applyAlignment="1">
      <alignment horizontal="center" vertical="center"/>
    </xf>
    <xf numFmtId="3" fontId="9" fillId="0" borderId="48" xfId="64" applyNumberFormat="1" applyFont="1" applyFill="1" applyBorder="1" applyAlignment="1">
      <alignment horizontal="center" vertical="center"/>
    </xf>
    <xf numFmtId="2" fontId="10" fillId="0" borderId="42" xfId="64" applyNumberFormat="1" applyFont="1" applyFill="1" applyBorder="1" applyAlignment="1">
      <alignment horizontal="center" vertical="center"/>
    </xf>
    <xf numFmtId="2" fontId="10" fillId="0" borderId="36" xfId="64" applyNumberFormat="1" applyFont="1" applyFill="1" applyBorder="1" applyAlignment="1">
      <alignment horizontal="center" vertical="center"/>
    </xf>
    <xf numFmtId="2" fontId="10" fillId="0" borderId="48" xfId="64" applyNumberFormat="1" applyFont="1" applyFill="1" applyBorder="1" applyAlignment="1">
      <alignment horizontal="center" vertical="center"/>
    </xf>
    <xf numFmtId="3" fontId="9" fillId="0" borderId="61" xfId="64" applyNumberFormat="1" applyFont="1" applyFill="1" applyBorder="1" applyAlignment="1">
      <alignment horizontal="center" vertical="center"/>
    </xf>
    <xf numFmtId="0" fontId="9" fillId="0" borderId="40" xfId="0" applyFont="1" applyFill="1" applyBorder="1" applyAlignment="1">
      <alignment horizontal="center" vertical="center"/>
    </xf>
    <xf numFmtId="3" fontId="9" fillId="0" borderId="62" xfId="64" applyNumberFormat="1" applyFont="1" applyFill="1" applyBorder="1" applyAlignment="1">
      <alignment horizontal="center" vertical="center"/>
    </xf>
    <xf numFmtId="3" fontId="9" fillId="0" borderId="63" xfId="64" applyNumberFormat="1" applyFont="1" applyFill="1" applyBorder="1" applyAlignment="1">
      <alignment horizontal="center" vertical="center"/>
    </xf>
    <xf numFmtId="2" fontId="9" fillId="0" borderId="61"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65" xfId="0"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3" fontId="9" fillId="63" borderId="35" xfId="64" applyNumberFormat="1" applyFont="1" applyFill="1" applyBorder="1" applyAlignment="1">
      <alignment horizontal="center" vertical="center"/>
    </xf>
    <xf numFmtId="3" fontId="9" fillId="63" borderId="36" xfId="64" applyNumberFormat="1" applyFont="1" applyFill="1" applyBorder="1" applyAlignment="1">
      <alignment horizontal="center" vertical="center"/>
    </xf>
    <xf numFmtId="3" fontId="9" fillId="0" borderId="53" xfId="64" applyNumberFormat="1" applyFont="1" applyFill="1" applyBorder="1" applyAlignment="1">
      <alignment horizontal="center" vertical="center"/>
    </xf>
    <xf numFmtId="3" fontId="9" fillId="0" borderId="61" xfId="0" applyNumberFormat="1"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64" xfId="0" applyFont="1" applyFill="1" applyBorder="1" applyAlignment="1">
      <alignment horizontal="left" vertical="top" wrapText="1"/>
    </xf>
    <xf numFmtId="0" fontId="9" fillId="0" borderId="37" xfId="0" applyFont="1" applyBorder="1" applyAlignment="1">
      <alignment horizontal="left" vertical="top"/>
    </xf>
    <xf numFmtId="3" fontId="9" fillId="0" borderId="40" xfId="0" applyNumberFormat="1" applyFont="1" applyFill="1" applyBorder="1" applyAlignment="1">
      <alignment horizontal="center" vertical="center"/>
    </xf>
    <xf numFmtId="3" fontId="9" fillId="0" borderId="54" xfId="64" applyNumberFormat="1" applyFont="1" applyFill="1" applyBorder="1" applyAlignment="1">
      <alignment horizontal="center" vertical="center" wrapText="1"/>
    </xf>
    <xf numFmtId="3" fontId="9" fillId="56" borderId="36" xfId="64" applyNumberFormat="1" applyFont="1" applyFill="1" applyBorder="1" applyAlignment="1">
      <alignment horizontal="center" vertical="center"/>
    </xf>
    <xf numFmtId="3" fontId="9" fillId="56" borderId="61" xfId="64" applyNumberFormat="1" applyFont="1" applyFill="1" applyBorder="1" applyAlignment="1">
      <alignment horizontal="center" vertical="center"/>
    </xf>
    <xf numFmtId="3" fontId="9" fillId="56" borderId="62" xfId="64" applyNumberFormat="1" applyFont="1" applyFill="1" applyBorder="1" applyAlignment="1">
      <alignment horizontal="center" vertical="center"/>
    </xf>
    <xf numFmtId="3" fontId="9" fillId="56" borderId="66" xfId="64" applyNumberFormat="1" applyFont="1" applyFill="1" applyBorder="1" applyAlignment="1">
      <alignment horizontal="center" vertical="center"/>
    </xf>
    <xf numFmtId="3" fontId="9" fillId="0" borderId="35" xfId="67" applyNumberFormat="1" applyFont="1" applyFill="1" applyBorder="1" applyAlignment="1">
      <alignment horizontal="center" vertical="center"/>
    </xf>
    <xf numFmtId="3" fontId="9" fillId="0" borderId="26" xfId="64" applyNumberFormat="1" applyFont="1" applyFill="1" applyBorder="1" applyAlignment="1">
      <alignment horizontal="center" vertical="center"/>
    </xf>
    <xf numFmtId="0" fontId="28" fillId="0" borderId="37" xfId="0" applyFont="1" applyBorder="1" applyAlignment="1">
      <alignment horizontal="left" vertical="top" wrapText="1"/>
    </xf>
    <xf numFmtId="0" fontId="28" fillId="0" borderId="0" xfId="0" applyFont="1" applyBorder="1" applyAlignment="1">
      <alignment horizontal="left" vertical="top" wrapText="1"/>
    </xf>
    <xf numFmtId="0" fontId="28" fillId="0" borderId="64" xfId="0" applyFont="1" applyBorder="1" applyAlignment="1">
      <alignment horizontal="left" vertical="top" wrapText="1"/>
    </xf>
    <xf numFmtId="0" fontId="32" fillId="0" borderId="37" xfId="0" applyFont="1" applyFill="1" applyBorder="1" applyAlignment="1">
      <alignment horizontal="left" vertical="top" wrapText="1"/>
    </xf>
    <xf numFmtId="0" fontId="76" fillId="0" borderId="0" xfId="0" applyFont="1" applyFill="1" applyBorder="1" applyAlignment="1">
      <alignment horizontal="left" vertical="top" wrapText="1"/>
    </xf>
    <xf numFmtId="0" fontId="76" fillId="0" borderId="64"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64"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64" xfId="0" applyFont="1" applyFill="1" applyBorder="1" applyAlignment="1">
      <alignment horizontal="left" vertical="top" wrapText="1"/>
    </xf>
    <xf numFmtId="0" fontId="9" fillId="0" borderId="3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9" fillId="0" borderId="64" xfId="0" applyFont="1" applyBorder="1" applyAlignment="1">
      <alignment horizontal="left" vertical="top" wrapText="1"/>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37" xfId="0" applyFont="1" applyFill="1" applyBorder="1" applyAlignment="1">
      <alignment horizontal="left" vertical="top"/>
    </xf>
    <xf numFmtId="0" fontId="9" fillId="0" borderId="0" xfId="0" applyFont="1" applyFill="1" applyBorder="1" applyAlignment="1">
      <alignment horizontal="left" vertical="top"/>
    </xf>
    <xf numFmtId="0" fontId="9" fillId="0" borderId="64" xfId="0" applyFont="1" applyFill="1" applyBorder="1" applyAlignment="1">
      <alignment horizontal="left" vertical="top"/>
    </xf>
    <xf numFmtId="0" fontId="28" fillId="0" borderId="3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64" xfId="0" applyFont="1" applyFill="1" applyBorder="1" applyAlignment="1">
      <alignment horizontal="left" vertical="top" wrapText="1"/>
    </xf>
    <xf numFmtId="0" fontId="75" fillId="55" borderId="67" xfId="0" applyFont="1" applyFill="1" applyBorder="1" applyAlignment="1">
      <alignment horizontal="center"/>
    </xf>
    <xf numFmtId="0" fontId="75" fillId="55" borderId="24" xfId="0" applyFont="1" applyFill="1" applyBorder="1" applyAlignment="1">
      <alignment horizontal="center"/>
    </xf>
    <xf numFmtId="0" fontId="75" fillId="55" borderId="55" xfId="0" applyFont="1" applyFill="1" applyBorder="1" applyAlignment="1">
      <alignment horizontal="center"/>
    </xf>
    <xf numFmtId="0" fontId="73" fillId="55" borderId="0" xfId="0" applyFont="1" applyFill="1" applyBorder="1" applyAlignment="1">
      <alignment horizontal="center"/>
    </xf>
    <xf numFmtId="0" fontId="73" fillId="55" borderId="64" xfId="0" applyFont="1" applyFill="1" applyBorder="1" applyAlignment="1">
      <alignment horizontal="center"/>
    </xf>
    <xf numFmtId="0" fontId="74" fillId="55" borderId="0" xfId="0" applyFont="1" applyFill="1" applyBorder="1" applyAlignment="1">
      <alignment horizontal="center"/>
    </xf>
    <xf numFmtId="0" fontId="74" fillId="55" borderId="64" xfId="0" applyFont="1" applyFill="1" applyBorder="1" applyAlignment="1">
      <alignment horizontal="center"/>
    </xf>
    <xf numFmtId="0" fontId="74" fillId="55" borderId="0" xfId="0" applyFont="1" applyFill="1" applyBorder="1" applyAlignment="1">
      <alignment horizontal="center" wrapText="1"/>
    </xf>
    <xf numFmtId="0" fontId="74" fillId="55" borderId="64" xfId="0" applyFont="1" applyFill="1" applyBorder="1" applyAlignment="1">
      <alignment horizontal="center" wrapText="1"/>
    </xf>
    <xf numFmtId="0" fontId="71" fillId="62" borderId="36" xfId="0" applyFont="1" applyFill="1" applyBorder="1" applyAlignment="1">
      <alignment horizontal="center"/>
    </xf>
    <xf numFmtId="0" fontId="11" fillId="0" borderId="67" xfId="0" applyFont="1" applyFill="1" applyBorder="1" applyAlignment="1">
      <alignment horizontal="left" vertical="top"/>
    </xf>
    <xf numFmtId="0" fontId="11" fillId="0" borderId="24" xfId="0" applyFont="1" applyFill="1" applyBorder="1" applyAlignment="1">
      <alignment horizontal="left" vertical="top"/>
    </xf>
    <xf numFmtId="0" fontId="11" fillId="0" borderId="55" xfId="0" applyFont="1" applyFill="1" applyBorder="1" applyAlignment="1">
      <alignment horizontal="left" vertical="top"/>
    </xf>
    <xf numFmtId="0" fontId="11" fillId="0" borderId="3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64" xfId="0" applyFont="1" applyFill="1" applyBorder="1" applyAlignment="1">
      <alignment horizontal="left" vertical="top" wrapText="1"/>
    </xf>
    <xf numFmtId="0" fontId="71" fillId="60" borderId="68" xfId="0" applyFont="1" applyFill="1" applyBorder="1" applyAlignment="1">
      <alignment horizontal="center" vertical="center" wrapText="1"/>
    </xf>
    <xf numFmtId="0" fontId="71" fillId="60" borderId="69" xfId="0" applyFont="1" applyFill="1" applyBorder="1" applyAlignment="1">
      <alignment horizontal="center" vertical="center" wrapText="1"/>
    </xf>
    <xf numFmtId="0" fontId="71" fillId="60" borderId="70" xfId="0" applyFont="1" applyFill="1" applyBorder="1" applyAlignment="1">
      <alignment horizontal="center" vertical="center"/>
    </xf>
    <xf numFmtId="0" fontId="9" fillId="0" borderId="0" xfId="0" applyFont="1" applyFill="1" applyBorder="1" applyAlignment="1">
      <alignment horizontal="left" wrapText="1"/>
    </xf>
    <xf numFmtId="14" fontId="4" fillId="55" borderId="37"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64" xfId="0" applyFont="1" applyFill="1" applyBorder="1" applyAlignment="1">
      <alignment/>
    </xf>
    <xf numFmtId="0" fontId="71" fillId="60" borderId="31" xfId="0" applyFont="1" applyFill="1" applyBorder="1" applyAlignment="1">
      <alignment horizontal="center" vertical="center" wrapText="1"/>
    </xf>
    <xf numFmtId="0" fontId="71" fillId="60" borderId="31" xfId="0" applyFont="1" applyFill="1" applyBorder="1" applyAlignment="1">
      <alignment horizontal="center" vertical="center"/>
    </xf>
    <xf numFmtId="0" fontId="71" fillId="62" borderId="35" xfId="0" applyFont="1" applyFill="1" applyBorder="1" applyAlignment="1">
      <alignment horizontal="center"/>
    </xf>
    <xf numFmtId="0" fontId="9" fillId="0" borderId="37" xfId="0" applyFont="1" applyFill="1" applyBorder="1" applyAlignment="1">
      <alignment horizontal="left" wrapText="1"/>
    </xf>
    <xf numFmtId="0" fontId="9" fillId="0" borderId="64" xfId="0" applyFont="1" applyFill="1" applyBorder="1" applyAlignment="1">
      <alignment horizontal="left" wrapText="1"/>
    </xf>
    <xf numFmtId="0" fontId="9" fillId="0" borderId="0" xfId="0" applyFont="1" applyFill="1" applyBorder="1" applyAlignment="1">
      <alignment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123825</xdr:rowOff>
    </xdr:from>
    <xdr:ext cx="180975" cy="266700"/>
    <xdr:sp fLocksText="0">
      <xdr:nvSpPr>
        <xdr:cNvPr id="2" name="TextBox 2"/>
        <xdr:cNvSpPr txBox="1">
          <a:spLocks noChangeArrowheads="1"/>
        </xdr:cNvSpPr>
      </xdr:nvSpPr>
      <xdr:spPr>
        <a:xfrm>
          <a:off x="1438275" y="13858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A115"/>
  <sheetViews>
    <sheetView tabSelected="1" zoomScale="80" zoomScaleNormal="80" zoomScaleSheetLayoutView="80" zoomScalePageLayoutView="85" workbookViewId="0" topLeftCell="A1">
      <selection activeCell="D21" sqref="D21"/>
    </sheetView>
  </sheetViews>
  <sheetFormatPr defaultColWidth="11.421875" defaultRowHeight="12.75"/>
  <cols>
    <col min="1" max="1" width="41.421875" style="1" customWidth="1"/>
    <col min="2" max="2" width="30.140625" style="1" customWidth="1"/>
    <col min="3" max="3" width="24.28125" style="5" customWidth="1"/>
    <col min="4" max="4" width="23.140625" style="5" customWidth="1"/>
    <col min="5" max="6" width="23.140625" style="3" customWidth="1"/>
    <col min="7" max="7" width="28.140625" style="3" customWidth="1"/>
    <col min="8" max="8" width="23.140625" style="1" customWidth="1"/>
    <col min="9" max="10" width="11.7109375" style="1" hidden="1" customWidth="1"/>
    <col min="11" max="11" width="2.00390625" style="1" hidden="1" customWidth="1"/>
    <col min="12" max="12" width="1.28515625" style="1" hidden="1" customWidth="1"/>
    <col min="13" max="80" width="11.421875" style="6" customWidth="1"/>
    <col min="81" max="16384" width="11.421875" style="1" customWidth="1"/>
  </cols>
  <sheetData>
    <row r="1" spans="1:12" ht="18.75" customHeight="1">
      <c r="A1" s="171"/>
      <c r="B1" s="172"/>
      <c r="C1" s="172"/>
      <c r="D1" s="172"/>
      <c r="E1" s="172"/>
      <c r="F1" s="172"/>
      <c r="G1" s="172"/>
      <c r="H1" s="173"/>
      <c r="I1" s="52"/>
      <c r="J1" s="52"/>
      <c r="K1" s="52"/>
      <c r="L1" s="52"/>
    </row>
    <row r="2" spans="1:12" ht="57.75" customHeight="1">
      <c r="A2" s="76"/>
      <c r="B2" s="178" t="s">
        <v>36</v>
      </c>
      <c r="C2" s="178"/>
      <c r="D2" s="178"/>
      <c r="E2" s="178"/>
      <c r="F2" s="178"/>
      <c r="G2" s="178"/>
      <c r="H2" s="179"/>
      <c r="I2" s="50"/>
      <c r="J2" s="50"/>
      <c r="K2" s="50"/>
      <c r="L2" s="50"/>
    </row>
    <row r="3" spans="1:12" ht="18.75" customHeight="1">
      <c r="A3" s="77" t="s">
        <v>0</v>
      </c>
      <c r="B3" s="176" t="s">
        <v>46</v>
      </c>
      <c r="C3" s="176"/>
      <c r="D3" s="176"/>
      <c r="E3" s="176"/>
      <c r="F3" s="176"/>
      <c r="G3" s="176"/>
      <c r="H3" s="177"/>
      <c r="I3" s="49"/>
      <c r="J3" s="49"/>
      <c r="K3" s="49"/>
      <c r="L3" s="49"/>
    </row>
    <row r="4" spans="1:12" ht="18.75" customHeight="1">
      <c r="A4" s="77"/>
      <c r="B4" s="176" t="s">
        <v>32</v>
      </c>
      <c r="C4" s="176"/>
      <c r="D4" s="176"/>
      <c r="E4" s="176"/>
      <c r="F4" s="176"/>
      <c r="G4" s="176"/>
      <c r="H4" s="177"/>
      <c r="I4" s="49"/>
      <c r="J4" s="49"/>
      <c r="K4" s="49"/>
      <c r="L4" s="49"/>
    </row>
    <row r="5" spans="1:12" ht="18.75" customHeight="1">
      <c r="A5" s="77"/>
      <c r="B5" s="174" t="s">
        <v>98</v>
      </c>
      <c r="C5" s="174"/>
      <c r="D5" s="174"/>
      <c r="E5" s="174"/>
      <c r="F5" s="174"/>
      <c r="G5" s="174"/>
      <c r="H5" s="175"/>
      <c r="I5" s="48"/>
      <c r="J5" s="48"/>
      <c r="K5" s="48"/>
      <c r="L5" s="48"/>
    </row>
    <row r="6" spans="1:12" ht="18.75" customHeight="1">
      <c r="A6" s="191" t="s">
        <v>2</v>
      </c>
      <c r="B6" s="192"/>
      <c r="C6" s="193"/>
      <c r="D6" s="193"/>
      <c r="E6" s="193"/>
      <c r="F6" s="193"/>
      <c r="G6" s="193"/>
      <c r="H6" s="194"/>
      <c r="I6" s="51"/>
      <c r="J6" s="51"/>
      <c r="K6" s="51"/>
      <c r="L6" s="51"/>
    </row>
    <row r="7" spans="1:12" ht="23.25" customHeight="1">
      <c r="A7" s="189" t="s">
        <v>7</v>
      </c>
      <c r="B7" s="196" t="s">
        <v>35</v>
      </c>
      <c r="C7" s="196"/>
      <c r="D7" s="195" t="s">
        <v>14</v>
      </c>
      <c r="E7" s="196" t="s">
        <v>26</v>
      </c>
      <c r="F7" s="195" t="s">
        <v>34</v>
      </c>
      <c r="G7" s="187" t="s">
        <v>50</v>
      </c>
      <c r="H7" s="78" t="s">
        <v>22</v>
      </c>
      <c r="I7" s="197" t="s">
        <v>40</v>
      </c>
      <c r="J7" s="180"/>
      <c r="K7" s="180" t="s">
        <v>41</v>
      </c>
      <c r="L7" s="180"/>
    </row>
    <row r="8" spans="1:12" ht="21.75" customHeight="1">
      <c r="A8" s="189"/>
      <c r="B8" s="75" t="s">
        <v>11</v>
      </c>
      <c r="C8" s="37" t="s">
        <v>10</v>
      </c>
      <c r="D8" s="195"/>
      <c r="E8" s="196"/>
      <c r="F8" s="195"/>
      <c r="G8" s="188"/>
      <c r="H8" s="79" t="s">
        <v>51</v>
      </c>
      <c r="I8" s="60" t="s">
        <v>38</v>
      </c>
      <c r="J8" s="61" t="s">
        <v>39</v>
      </c>
      <c r="K8" s="61" t="s">
        <v>43</v>
      </c>
      <c r="L8" s="61" t="s">
        <v>10</v>
      </c>
    </row>
    <row r="9" spans="1:12" ht="29.25" customHeight="1" thickBot="1">
      <c r="A9" s="33" t="s">
        <v>30</v>
      </c>
      <c r="B9" s="34"/>
      <c r="C9" s="34"/>
      <c r="D9" s="34"/>
      <c r="E9" s="35"/>
      <c r="F9" s="34"/>
      <c r="G9" s="45"/>
      <c r="H9" s="36"/>
      <c r="I9" s="62"/>
      <c r="J9" s="63"/>
      <c r="K9" s="63"/>
      <c r="L9" s="63"/>
    </row>
    <row r="10" spans="1:12" ht="15.75">
      <c r="A10" s="104" t="s">
        <v>13</v>
      </c>
      <c r="B10" s="87">
        <v>0</v>
      </c>
      <c r="C10" s="87">
        <v>0</v>
      </c>
      <c r="D10" s="87">
        <v>6</v>
      </c>
      <c r="E10" s="119">
        <f>(SUM(B10:C10)*100)/(H10)</f>
        <v>0</v>
      </c>
      <c r="F10" s="87">
        <v>0</v>
      </c>
      <c r="G10" s="103">
        <v>0</v>
      </c>
      <c r="H10" s="112">
        <v>71</v>
      </c>
      <c r="I10" s="64">
        <v>0</v>
      </c>
      <c r="J10" s="65">
        <v>0</v>
      </c>
      <c r="K10" s="65">
        <v>0</v>
      </c>
      <c r="L10" s="65">
        <v>0</v>
      </c>
    </row>
    <row r="11" spans="1:12" ht="15.75">
      <c r="A11" s="100" t="s">
        <v>44</v>
      </c>
      <c r="B11" s="88">
        <v>0</v>
      </c>
      <c r="C11" s="88">
        <v>0</v>
      </c>
      <c r="D11" s="88">
        <v>523</v>
      </c>
      <c r="E11" s="120">
        <f>(SUM(B11:C11)*100)/(H11)</f>
        <v>0</v>
      </c>
      <c r="F11" s="88">
        <v>0</v>
      </c>
      <c r="G11" s="139">
        <v>1</v>
      </c>
      <c r="H11" s="113">
        <v>36284</v>
      </c>
      <c r="I11" s="64">
        <v>0</v>
      </c>
      <c r="J11" s="65">
        <v>0</v>
      </c>
      <c r="K11" s="65">
        <v>0</v>
      </c>
      <c r="L11" s="65">
        <v>0</v>
      </c>
    </row>
    <row r="12" spans="1:12" ht="15" customHeight="1" thickBot="1">
      <c r="A12" s="102" t="s">
        <v>45</v>
      </c>
      <c r="B12" s="89">
        <v>0</v>
      </c>
      <c r="C12" s="89">
        <v>225</v>
      </c>
      <c r="D12" s="89">
        <v>5264</v>
      </c>
      <c r="E12" s="121">
        <f>(SUM(B12:C12)*100)/(H12)</f>
        <v>0.06916777335104028</v>
      </c>
      <c r="F12" s="89">
        <v>0</v>
      </c>
      <c r="G12" s="118">
        <v>98</v>
      </c>
      <c r="H12" s="114">
        <v>325296</v>
      </c>
      <c r="I12" s="64">
        <v>0</v>
      </c>
      <c r="J12" s="65">
        <v>0</v>
      </c>
      <c r="K12" s="65">
        <v>0</v>
      </c>
      <c r="L12" s="65">
        <v>7</v>
      </c>
    </row>
    <row r="13" spans="1:12" ht="16.5" thickBot="1">
      <c r="A13" s="10" t="s">
        <v>3</v>
      </c>
      <c r="B13" s="21">
        <f>SUM(B10:B12)</f>
        <v>0</v>
      </c>
      <c r="C13" s="21">
        <f>SUM(C10:C12)</f>
        <v>225</v>
      </c>
      <c r="D13" s="21">
        <f>SUM(D10:D12)</f>
        <v>5793</v>
      </c>
      <c r="E13" s="22">
        <f>(SUM(B13:C13)*100)/H13</f>
        <v>0.06221467658046017</v>
      </c>
      <c r="F13" s="21">
        <f aca="true" t="shared" si="0" ref="F13:L13">SUM(F10:F12)</f>
        <v>0</v>
      </c>
      <c r="G13" s="42">
        <f t="shared" si="0"/>
        <v>99</v>
      </c>
      <c r="H13" s="23">
        <f t="shared" si="0"/>
        <v>361651</v>
      </c>
      <c r="I13" s="66">
        <f t="shared" si="0"/>
        <v>0</v>
      </c>
      <c r="J13" s="66">
        <f t="shared" si="0"/>
        <v>0</v>
      </c>
      <c r="K13" s="66">
        <f t="shared" si="0"/>
        <v>0</v>
      </c>
      <c r="L13" s="66">
        <f t="shared" si="0"/>
        <v>7</v>
      </c>
    </row>
    <row r="14" spans="1:12" ht="26.25" customHeight="1" thickBot="1">
      <c r="A14" s="12" t="s">
        <v>29</v>
      </c>
      <c r="B14" s="13"/>
      <c r="C14" s="13"/>
      <c r="D14" s="13"/>
      <c r="E14" s="19"/>
      <c r="F14" s="13"/>
      <c r="G14" s="13"/>
      <c r="H14" s="11"/>
      <c r="I14" s="62"/>
      <c r="J14" s="63"/>
      <c r="K14" s="63"/>
      <c r="L14" s="63"/>
    </row>
    <row r="15" spans="1:12" ht="24.75" customHeight="1" thickBot="1">
      <c r="A15" s="16" t="s">
        <v>28</v>
      </c>
      <c r="B15" s="80"/>
      <c r="C15" s="80"/>
      <c r="D15" s="80"/>
      <c r="E15" s="82"/>
      <c r="F15" s="80"/>
      <c r="G15" s="80"/>
      <c r="H15" s="81"/>
      <c r="I15" s="67"/>
      <c r="J15" s="68"/>
      <c r="K15" s="68"/>
      <c r="L15" s="68"/>
    </row>
    <row r="16" spans="1:12" ht="16.5" thickBot="1">
      <c r="A16" s="106" t="s">
        <v>67</v>
      </c>
      <c r="B16" s="122">
        <v>0</v>
      </c>
      <c r="C16" s="122">
        <v>10417</v>
      </c>
      <c r="D16" s="140">
        <v>15</v>
      </c>
      <c r="E16" s="126">
        <f>(SUM(B16:C16))*100/H16</f>
        <v>8.09879960194054</v>
      </c>
      <c r="F16" s="122">
        <v>0</v>
      </c>
      <c r="G16" s="144">
        <v>20</v>
      </c>
      <c r="H16" s="127">
        <v>128624</v>
      </c>
      <c r="I16" s="64">
        <v>0</v>
      </c>
      <c r="J16" s="65">
        <v>0</v>
      </c>
      <c r="K16" s="65">
        <v>419</v>
      </c>
      <c r="L16" s="65">
        <v>0</v>
      </c>
    </row>
    <row r="17" spans="1:12" ht="16.5" thickBot="1">
      <c r="A17" s="38" t="s">
        <v>54</v>
      </c>
      <c r="B17" s="39"/>
      <c r="C17" s="39"/>
      <c r="D17" s="39"/>
      <c r="E17" s="39"/>
      <c r="F17" s="39"/>
      <c r="G17" s="39"/>
      <c r="H17" s="40"/>
      <c r="I17" s="69"/>
      <c r="J17" s="70"/>
      <c r="K17" s="70"/>
      <c r="L17" s="70"/>
    </row>
    <row r="18" spans="1:12" ht="15.75">
      <c r="A18" s="104" t="s">
        <v>66</v>
      </c>
      <c r="B18" s="87">
        <v>2005</v>
      </c>
      <c r="C18" s="87">
        <v>355</v>
      </c>
      <c r="D18" s="87">
        <v>0</v>
      </c>
      <c r="E18" s="93">
        <f aca="true" t="shared" si="1" ref="E18:E25">SUM(B18:C18)*100/H18</f>
        <v>636.1185983827494</v>
      </c>
      <c r="F18" s="87">
        <v>0</v>
      </c>
      <c r="G18" s="90">
        <v>0</v>
      </c>
      <c r="H18" s="112">
        <v>371</v>
      </c>
      <c r="I18" s="64"/>
      <c r="J18" s="65"/>
      <c r="K18" s="65"/>
      <c r="L18" s="65"/>
    </row>
    <row r="19" spans="1:12" ht="15.75">
      <c r="A19" s="100" t="s">
        <v>17</v>
      </c>
      <c r="B19" s="88">
        <v>7639</v>
      </c>
      <c r="C19" s="88">
        <v>1982</v>
      </c>
      <c r="D19" s="132">
        <v>32</v>
      </c>
      <c r="E19" s="95">
        <f t="shared" si="1"/>
        <v>197.11124769514444</v>
      </c>
      <c r="F19" s="88">
        <v>0</v>
      </c>
      <c r="G19" s="91">
        <v>6</v>
      </c>
      <c r="H19" s="113">
        <v>4881</v>
      </c>
      <c r="I19" s="64">
        <v>0</v>
      </c>
      <c r="J19" s="65">
        <v>0</v>
      </c>
      <c r="K19" s="65">
        <v>0</v>
      </c>
      <c r="L19" s="65">
        <v>1</v>
      </c>
    </row>
    <row r="20" spans="1:12" ht="15.75">
      <c r="A20" s="100" t="s">
        <v>56</v>
      </c>
      <c r="B20" s="88">
        <v>11715</v>
      </c>
      <c r="C20" s="88">
        <v>51</v>
      </c>
      <c r="D20" s="132">
        <v>0</v>
      </c>
      <c r="E20" s="95">
        <f t="shared" si="1"/>
        <v>191.41044411908248</v>
      </c>
      <c r="F20" s="88">
        <v>0</v>
      </c>
      <c r="G20" s="139">
        <v>4</v>
      </c>
      <c r="H20" s="113">
        <v>6147</v>
      </c>
      <c r="I20" s="64"/>
      <c r="J20" s="65"/>
      <c r="K20" s="65"/>
      <c r="L20" s="65"/>
    </row>
    <row r="21" spans="1:80" s="2" customFormat="1" ht="15.75">
      <c r="A21" s="100" t="s">
        <v>78</v>
      </c>
      <c r="B21" s="88">
        <v>3862</v>
      </c>
      <c r="C21" s="88">
        <v>1000</v>
      </c>
      <c r="D21" s="132">
        <v>0</v>
      </c>
      <c r="E21" s="95">
        <f t="shared" si="1"/>
        <v>29.159169965215305</v>
      </c>
      <c r="F21" s="88">
        <v>0</v>
      </c>
      <c r="G21" s="91">
        <v>140</v>
      </c>
      <c r="H21" s="113">
        <v>16674</v>
      </c>
      <c r="I21" s="64">
        <v>5</v>
      </c>
      <c r="J21" s="65">
        <v>0</v>
      </c>
      <c r="K21" s="65">
        <v>47</v>
      </c>
      <c r="L21" s="65">
        <v>13</v>
      </c>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12" ht="15.75">
      <c r="A22" s="100" t="s">
        <v>79</v>
      </c>
      <c r="B22" s="88">
        <v>32385</v>
      </c>
      <c r="C22" s="88">
        <v>308</v>
      </c>
      <c r="D22" s="132">
        <v>0</v>
      </c>
      <c r="E22" s="95">
        <f t="shared" si="1"/>
        <v>399.1819291819292</v>
      </c>
      <c r="F22" s="88">
        <v>0</v>
      </c>
      <c r="G22" s="91">
        <v>8</v>
      </c>
      <c r="H22" s="113">
        <v>8190</v>
      </c>
      <c r="I22" s="64">
        <v>61</v>
      </c>
      <c r="J22" s="65">
        <v>0</v>
      </c>
      <c r="K22" s="65">
        <v>141</v>
      </c>
      <c r="L22" s="65">
        <v>1</v>
      </c>
    </row>
    <row r="23" spans="1:12" ht="15.75">
      <c r="A23" s="100" t="s">
        <v>19</v>
      </c>
      <c r="B23" s="88">
        <v>0</v>
      </c>
      <c r="C23" s="88">
        <v>2065</v>
      </c>
      <c r="D23" s="132">
        <v>3</v>
      </c>
      <c r="E23" s="95">
        <f t="shared" si="1"/>
        <v>33.39262613195343</v>
      </c>
      <c r="F23" s="88">
        <v>0</v>
      </c>
      <c r="G23" s="91">
        <v>2</v>
      </c>
      <c r="H23" s="113">
        <v>6184</v>
      </c>
      <c r="I23" s="64"/>
      <c r="J23" s="65"/>
      <c r="K23" s="65"/>
      <c r="L23" s="65"/>
    </row>
    <row r="24" spans="1:12" ht="16.5" thickBot="1">
      <c r="A24" s="102" t="s">
        <v>57</v>
      </c>
      <c r="B24" s="89">
        <v>5646</v>
      </c>
      <c r="C24" s="89">
        <v>1177</v>
      </c>
      <c r="D24" s="122">
        <v>42</v>
      </c>
      <c r="E24" s="99">
        <f t="shared" si="1"/>
        <v>171.00250626566415</v>
      </c>
      <c r="F24" s="89">
        <v>0</v>
      </c>
      <c r="G24" s="118">
        <v>13</v>
      </c>
      <c r="H24" s="114">
        <v>3990</v>
      </c>
      <c r="I24" s="130">
        <v>35</v>
      </c>
      <c r="J24" s="131">
        <v>5</v>
      </c>
      <c r="K24" s="131">
        <v>13</v>
      </c>
      <c r="L24" s="131">
        <v>3</v>
      </c>
    </row>
    <row r="25" spans="1:12" ht="16.5" thickBot="1">
      <c r="A25" s="10" t="s">
        <v>3</v>
      </c>
      <c r="B25" s="21">
        <f>SUM(B18:B24)</f>
        <v>63252</v>
      </c>
      <c r="C25" s="21">
        <f>SUM(C18:C24)</f>
        <v>6938</v>
      </c>
      <c r="D25" s="21">
        <f>SUM(D18:D24)</f>
        <v>77</v>
      </c>
      <c r="E25" s="24">
        <f t="shared" si="1"/>
        <v>151.15102181450138</v>
      </c>
      <c r="F25" s="21">
        <f>SUM(F18:F24)</f>
        <v>0</v>
      </c>
      <c r="G25" s="43">
        <f aca="true" t="shared" si="2" ref="G25:L25">SUM(G18:G24)</f>
        <v>173</v>
      </c>
      <c r="H25" s="23">
        <f t="shared" si="2"/>
        <v>46437</v>
      </c>
      <c r="I25" s="66">
        <f t="shared" si="2"/>
        <v>101</v>
      </c>
      <c r="J25" s="66">
        <f t="shared" si="2"/>
        <v>5</v>
      </c>
      <c r="K25" s="66">
        <f t="shared" si="2"/>
        <v>201</v>
      </c>
      <c r="L25" s="66">
        <f t="shared" si="2"/>
        <v>18</v>
      </c>
    </row>
    <row r="26" spans="1:12" ht="16.5" thickBot="1">
      <c r="A26" s="38" t="s">
        <v>21</v>
      </c>
      <c r="B26" s="39"/>
      <c r="C26" s="39"/>
      <c r="D26" s="39"/>
      <c r="E26" s="39"/>
      <c r="F26" s="39"/>
      <c r="G26" s="39"/>
      <c r="H26" s="40"/>
      <c r="I26" s="69"/>
      <c r="J26" s="70"/>
      <c r="K26" s="70"/>
      <c r="L26" s="70"/>
    </row>
    <row r="27" spans="1:80" s="4" customFormat="1" ht="15.75">
      <c r="A27" s="104" t="s">
        <v>48</v>
      </c>
      <c r="B27" s="123">
        <v>0</v>
      </c>
      <c r="C27" s="87">
        <v>187</v>
      </c>
      <c r="D27" s="87">
        <v>58</v>
      </c>
      <c r="E27" s="93">
        <f aca="true" t="shared" si="3" ref="E27:E36">SUM(B27:C27)*100/H27</f>
        <v>1.641502808988764</v>
      </c>
      <c r="F27" s="87">
        <v>0</v>
      </c>
      <c r="G27" s="90">
        <v>0</v>
      </c>
      <c r="H27" s="115">
        <v>11392</v>
      </c>
      <c r="I27" s="71"/>
      <c r="J27" s="72"/>
      <c r="K27" s="72">
        <v>29</v>
      </c>
      <c r="L27" s="7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row>
    <row r="28" spans="1:12" ht="15.75">
      <c r="A28" s="100" t="s">
        <v>80</v>
      </c>
      <c r="B28" s="105">
        <v>4919</v>
      </c>
      <c r="C28" s="88">
        <v>335</v>
      </c>
      <c r="D28" s="132">
        <v>0</v>
      </c>
      <c r="E28" s="95">
        <f t="shared" si="3"/>
        <v>49.06611878968995</v>
      </c>
      <c r="F28" s="88">
        <v>0</v>
      </c>
      <c r="G28" s="103">
        <v>85</v>
      </c>
      <c r="H28" s="97">
        <v>10708</v>
      </c>
      <c r="I28" s="71">
        <v>16</v>
      </c>
      <c r="J28" s="72">
        <v>0</v>
      </c>
      <c r="K28" s="72">
        <v>274</v>
      </c>
      <c r="L28" s="72">
        <v>30</v>
      </c>
    </row>
    <row r="29" spans="1:12" ht="15.75">
      <c r="A29" s="100" t="s">
        <v>81</v>
      </c>
      <c r="B29" s="105">
        <v>10500</v>
      </c>
      <c r="C29" s="88">
        <v>483</v>
      </c>
      <c r="D29" s="132">
        <v>10</v>
      </c>
      <c r="E29" s="95">
        <f t="shared" si="3"/>
        <v>3979.3478260869565</v>
      </c>
      <c r="F29" s="88">
        <v>0</v>
      </c>
      <c r="G29" s="91">
        <v>1</v>
      </c>
      <c r="H29" s="96">
        <v>276</v>
      </c>
      <c r="I29" s="71"/>
      <c r="J29" s="72"/>
      <c r="K29" s="72"/>
      <c r="L29" s="72"/>
    </row>
    <row r="30" spans="1:12" ht="15.75">
      <c r="A30" s="100" t="s">
        <v>82</v>
      </c>
      <c r="B30" s="105">
        <v>30845</v>
      </c>
      <c r="C30" s="88">
        <v>382</v>
      </c>
      <c r="D30" s="132">
        <v>0</v>
      </c>
      <c r="E30" s="95">
        <f t="shared" si="3"/>
        <v>6615.889830508475</v>
      </c>
      <c r="F30" s="88">
        <v>0</v>
      </c>
      <c r="G30" s="91">
        <v>5</v>
      </c>
      <c r="H30" s="96">
        <v>472</v>
      </c>
      <c r="I30" s="71"/>
      <c r="J30" s="72"/>
      <c r="K30" s="72"/>
      <c r="L30" s="72"/>
    </row>
    <row r="31" spans="1:12" ht="15.75" customHeight="1">
      <c r="A31" s="101" t="s">
        <v>83</v>
      </c>
      <c r="B31" s="105">
        <v>2955</v>
      </c>
      <c r="C31" s="88">
        <v>5</v>
      </c>
      <c r="D31" s="88">
        <v>0</v>
      </c>
      <c r="E31" s="95">
        <f t="shared" si="3"/>
        <v>27.11615976548186</v>
      </c>
      <c r="F31" s="88">
        <v>0</v>
      </c>
      <c r="G31" s="103">
        <v>1</v>
      </c>
      <c r="H31" s="97">
        <v>10916</v>
      </c>
      <c r="I31" s="71"/>
      <c r="J31" s="72"/>
      <c r="K31" s="72"/>
      <c r="L31" s="72"/>
    </row>
    <row r="32" spans="1:12" ht="15.75" customHeight="1">
      <c r="A32" s="100" t="s">
        <v>84</v>
      </c>
      <c r="B32" s="105">
        <v>36680</v>
      </c>
      <c r="C32" s="88">
        <v>21</v>
      </c>
      <c r="D32" s="88">
        <v>0</v>
      </c>
      <c r="E32" s="95">
        <f t="shared" si="3"/>
        <v>9267.929292929293</v>
      </c>
      <c r="F32" s="88">
        <v>0</v>
      </c>
      <c r="G32" s="91">
        <v>5</v>
      </c>
      <c r="H32" s="96">
        <v>396</v>
      </c>
      <c r="I32" s="71"/>
      <c r="J32" s="72"/>
      <c r="K32" s="72"/>
      <c r="L32" s="72"/>
    </row>
    <row r="33" spans="1:12" ht="18" customHeight="1">
      <c r="A33" s="100" t="s">
        <v>58</v>
      </c>
      <c r="B33" s="105">
        <v>0</v>
      </c>
      <c r="C33" s="88">
        <v>40588</v>
      </c>
      <c r="D33" s="88">
        <v>137</v>
      </c>
      <c r="E33" s="95">
        <f t="shared" si="3"/>
        <v>1102.6351534908993</v>
      </c>
      <c r="F33" s="88">
        <v>5</v>
      </c>
      <c r="G33" s="103">
        <v>47</v>
      </c>
      <c r="H33" s="97">
        <v>3681</v>
      </c>
      <c r="I33" s="71">
        <v>0</v>
      </c>
      <c r="J33" s="72">
        <v>1</v>
      </c>
      <c r="K33" s="72">
        <v>11</v>
      </c>
      <c r="L33" s="72">
        <v>34</v>
      </c>
    </row>
    <row r="34" spans="1:12" ht="16.5" customHeight="1">
      <c r="A34" s="100" t="s">
        <v>85</v>
      </c>
      <c r="B34" s="105">
        <v>1005</v>
      </c>
      <c r="C34" s="88">
        <v>61</v>
      </c>
      <c r="D34" s="88">
        <v>0</v>
      </c>
      <c r="E34" s="95">
        <f t="shared" si="3"/>
        <v>10660</v>
      </c>
      <c r="F34" s="88">
        <v>0</v>
      </c>
      <c r="G34" s="103">
        <v>0</v>
      </c>
      <c r="H34" s="128">
        <v>10</v>
      </c>
      <c r="I34" s="71"/>
      <c r="J34" s="72"/>
      <c r="K34" s="72"/>
      <c r="L34" s="72"/>
    </row>
    <row r="35" spans="1:12" ht="16.5" thickBot="1">
      <c r="A35" s="102" t="s">
        <v>86</v>
      </c>
      <c r="B35" s="133">
        <v>3283</v>
      </c>
      <c r="C35" s="89">
        <v>200</v>
      </c>
      <c r="D35" s="89">
        <v>0</v>
      </c>
      <c r="E35" s="99">
        <f t="shared" si="3"/>
        <v>9675</v>
      </c>
      <c r="F35" s="89">
        <v>0</v>
      </c>
      <c r="G35" s="118">
        <v>1</v>
      </c>
      <c r="H35" s="98">
        <v>36</v>
      </c>
      <c r="I35" s="71"/>
      <c r="J35" s="72"/>
      <c r="K35" s="72"/>
      <c r="L35" s="72"/>
    </row>
    <row r="36" spans="1:12" ht="16.5" thickBot="1">
      <c r="A36" s="10" t="s">
        <v>3</v>
      </c>
      <c r="B36" s="25">
        <f>SUM(B27:B35)</f>
        <v>90187</v>
      </c>
      <c r="C36" s="26">
        <f>SUM(C27:C35)</f>
        <v>42262</v>
      </c>
      <c r="D36" s="27">
        <f>SUM(D27:D35)</f>
        <v>205</v>
      </c>
      <c r="E36" s="28">
        <f t="shared" si="3"/>
        <v>349.5895689814448</v>
      </c>
      <c r="F36" s="29">
        <f aca="true" t="shared" si="4" ref="F36:L36">SUM(F27:F35)</f>
        <v>5</v>
      </c>
      <c r="G36" s="44">
        <f t="shared" si="4"/>
        <v>145</v>
      </c>
      <c r="H36" s="30">
        <f t="shared" si="4"/>
        <v>37887</v>
      </c>
      <c r="I36" s="73">
        <f t="shared" si="4"/>
        <v>16</v>
      </c>
      <c r="J36" s="73">
        <f t="shared" si="4"/>
        <v>1</v>
      </c>
      <c r="K36" s="73">
        <f t="shared" si="4"/>
        <v>314</v>
      </c>
      <c r="L36" s="73">
        <f t="shared" si="4"/>
        <v>64</v>
      </c>
    </row>
    <row r="37" spans="1:12" ht="16.5" thickBot="1">
      <c r="A37" s="38" t="s">
        <v>23</v>
      </c>
      <c r="B37" s="39"/>
      <c r="C37" s="39"/>
      <c r="D37" s="39"/>
      <c r="E37" s="39"/>
      <c r="F37" s="39"/>
      <c r="G37" s="39"/>
      <c r="H37" s="40"/>
      <c r="I37" s="69"/>
      <c r="J37" s="70"/>
      <c r="K37" s="70"/>
      <c r="L37" s="70"/>
    </row>
    <row r="38" spans="1:12" ht="16.5" customHeight="1">
      <c r="A38" s="104" t="s">
        <v>59</v>
      </c>
      <c r="B38" s="87">
        <v>2586</v>
      </c>
      <c r="C38" s="87">
        <v>790</v>
      </c>
      <c r="D38" s="87">
        <v>4</v>
      </c>
      <c r="E38" s="93">
        <f aca="true" t="shared" si="5" ref="E38:E44">SUM(B38:C38)*100/H38</f>
        <v>30.772035365964815</v>
      </c>
      <c r="F38" s="87">
        <v>0</v>
      </c>
      <c r="G38" s="90">
        <v>14</v>
      </c>
      <c r="H38" s="112">
        <v>10971</v>
      </c>
      <c r="I38" s="64"/>
      <c r="J38" s="65"/>
      <c r="K38" s="65"/>
      <c r="L38" s="65"/>
    </row>
    <row r="39" spans="1:12" ht="15.75">
      <c r="A39" s="100" t="s">
        <v>87</v>
      </c>
      <c r="B39" s="88">
        <v>98599</v>
      </c>
      <c r="C39" s="88">
        <v>9925</v>
      </c>
      <c r="D39" s="88">
        <v>0</v>
      </c>
      <c r="E39" s="95">
        <f t="shared" si="5"/>
        <v>223.070914696814</v>
      </c>
      <c r="F39" s="88">
        <v>0</v>
      </c>
      <c r="G39" s="91">
        <v>248</v>
      </c>
      <c r="H39" s="113">
        <v>48650</v>
      </c>
      <c r="I39" s="130">
        <v>195</v>
      </c>
      <c r="J39" s="131">
        <v>216</v>
      </c>
      <c r="K39" s="131">
        <v>417</v>
      </c>
      <c r="L39" s="131">
        <v>0</v>
      </c>
    </row>
    <row r="40" spans="1:12" ht="16.5" customHeight="1">
      <c r="A40" s="100" t="s">
        <v>88</v>
      </c>
      <c r="B40" s="143">
        <v>3753</v>
      </c>
      <c r="C40" s="143">
        <v>3058</v>
      </c>
      <c r="D40" s="88">
        <v>15</v>
      </c>
      <c r="E40" s="95">
        <f t="shared" si="5"/>
        <v>41.2637828668363</v>
      </c>
      <c r="F40" s="88">
        <v>0</v>
      </c>
      <c r="G40" s="91">
        <v>7</v>
      </c>
      <c r="H40" s="113">
        <v>16506</v>
      </c>
      <c r="I40" s="88"/>
      <c r="J40" s="91"/>
      <c r="K40" s="91"/>
      <c r="L40" s="91"/>
    </row>
    <row r="41" spans="1:12" ht="18.75" customHeight="1">
      <c r="A41" s="100" t="s">
        <v>92</v>
      </c>
      <c r="B41" s="88">
        <v>6556</v>
      </c>
      <c r="C41" s="88">
        <v>1521</v>
      </c>
      <c r="D41" s="88">
        <v>22</v>
      </c>
      <c r="E41" s="95">
        <f t="shared" si="5"/>
        <v>25.264310290897715</v>
      </c>
      <c r="F41" s="88">
        <v>0</v>
      </c>
      <c r="G41" s="91">
        <v>0</v>
      </c>
      <c r="H41" s="113">
        <v>31970</v>
      </c>
      <c r="I41" s="64"/>
      <c r="J41" s="65"/>
      <c r="K41" s="65"/>
      <c r="L41" s="65"/>
    </row>
    <row r="42" spans="1:12" ht="18" customHeight="1" thickBot="1">
      <c r="A42" s="102" t="s">
        <v>60</v>
      </c>
      <c r="B42" s="89">
        <v>60097</v>
      </c>
      <c r="C42" s="89">
        <v>2413</v>
      </c>
      <c r="D42" s="89">
        <v>0</v>
      </c>
      <c r="E42" s="99">
        <f t="shared" si="5"/>
        <v>198.33111238022718</v>
      </c>
      <c r="F42" s="89">
        <v>0</v>
      </c>
      <c r="G42" s="118">
        <v>0</v>
      </c>
      <c r="H42" s="114">
        <v>31518</v>
      </c>
      <c r="I42" s="64"/>
      <c r="J42" s="65"/>
      <c r="K42" s="65"/>
      <c r="L42" s="65"/>
    </row>
    <row r="43" spans="1:12" ht="16.5" customHeight="1" thickBot="1">
      <c r="A43" s="10" t="s">
        <v>3</v>
      </c>
      <c r="B43" s="21">
        <f>SUM(B38:B42)</f>
        <v>171591</v>
      </c>
      <c r="C43" s="21">
        <f>SUM(C38:C42)</f>
        <v>17707</v>
      </c>
      <c r="D43" s="21">
        <f>SUM(D38:D42)</f>
        <v>41</v>
      </c>
      <c r="E43" s="22">
        <f t="shared" si="5"/>
        <v>135.58571786699136</v>
      </c>
      <c r="F43" s="21">
        <f aca="true" t="shared" si="6" ref="F43:L43">SUM(F38:F42)</f>
        <v>0</v>
      </c>
      <c r="G43" s="29">
        <f t="shared" si="6"/>
        <v>269</v>
      </c>
      <c r="H43" s="23">
        <f t="shared" si="6"/>
        <v>139615</v>
      </c>
      <c r="I43" s="66">
        <f t="shared" si="6"/>
        <v>195</v>
      </c>
      <c r="J43" s="66">
        <f t="shared" si="6"/>
        <v>216</v>
      </c>
      <c r="K43" s="66">
        <f t="shared" si="6"/>
        <v>417</v>
      </c>
      <c r="L43" s="66">
        <f t="shared" si="6"/>
        <v>0</v>
      </c>
    </row>
    <row r="44" spans="1:12" ht="18.75" customHeight="1" thickBot="1">
      <c r="A44" s="106" t="s">
        <v>93</v>
      </c>
      <c r="B44" s="107">
        <v>231725</v>
      </c>
      <c r="C44" s="138">
        <v>137288</v>
      </c>
      <c r="D44" s="107">
        <v>0</v>
      </c>
      <c r="E44" s="108">
        <f t="shared" si="5"/>
        <v>176.09530763100506</v>
      </c>
      <c r="F44" s="107">
        <v>11</v>
      </c>
      <c r="G44" s="144">
        <v>2952</v>
      </c>
      <c r="H44" s="109">
        <v>209553</v>
      </c>
      <c r="I44" s="64">
        <v>9289</v>
      </c>
      <c r="J44" s="65">
        <v>2989</v>
      </c>
      <c r="K44" s="65"/>
      <c r="L44" s="65"/>
    </row>
    <row r="45" spans="1:12" ht="18.75" customHeight="1" thickBot="1">
      <c r="A45" s="38" t="s">
        <v>25</v>
      </c>
      <c r="B45" s="39"/>
      <c r="C45" s="39"/>
      <c r="D45" s="39"/>
      <c r="E45" s="39"/>
      <c r="F45" s="39"/>
      <c r="G45" s="39"/>
      <c r="H45" s="40"/>
      <c r="I45" s="69"/>
      <c r="J45" s="70"/>
      <c r="K45" s="70"/>
      <c r="L45" s="70"/>
    </row>
    <row r="46" spans="1:12" ht="18.75" customHeight="1">
      <c r="A46" s="104" t="s">
        <v>94</v>
      </c>
      <c r="B46" s="90">
        <v>539</v>
      </c>
      <c r="C46" s="90">
        <v>276</v>
      </c>
      <c r="D46" s="90">
        <v>41</v>
      </c>
      <c r="E46" s="93">
        <f>SUM(B46:C46)*100/H46</f>
        <v>1.8497503404448479</v>
      </c>
      <c r="F46" s="90">
        <v>0</v>
      </c>
      <c r="G46" s="142">
        <v>2</v>
      </c>
      <c r="H46" s="129">
        <v>44060</v>
      </c>
      <c r="I46" s="64"/>
      <c r="J46" s="65"/>
      <c r="K46" s="65"/>
      <c r="L46" s="65"/>
    </row>
    <row r="47" spans="1:12" ht="18.75" customHeight="1">
      <c r="A47" s="100" t="s">
        <v>12</v>
      </c>
      <c r="B47" s="91">
        <v>0</v>
      </c>
      <c r="C47" s="91">
        <v>0</v>
      </c>
      <c r="D47" s="91">
        <v>34</v>
      </c>
      <c r="E47" s="95">
        <f>SUM(B47:C47)*100/H47</f>
        <v>0</v>
      </c>
      <c r="F47" s="91">
        <v>0</v>
      </c>
      <c r="G47" s="124">
        <v>0</v>
      </c>
      <c r="H47" s="116">
        <v>18131</v>
      </c>
      <c r="I47" s="64"/>
      <c r="J47" s="65"/>
      <c r="K47" s="65"/>
      <c r="L47" s="65"/>
    </row>
    <row r="48" spans="1:12" ht="18.75" customHeight="1">
      <c r="A48" s="100" t="s">
        <v>100</v>
      </c>
      <c r="B48" s="91">
        <v>664</v>
      </c>
      <c r="C48" s="91">
        <v>18</v>
      </c>
      <c r="D48" s="91">
        <v>0</v>
      </c>
      <c r="E48" s="95">
        <f>SUM(B48:C48)*100/H48</f>
        <v>10.141263940520446</v>
      </c>
      <c r="F48" s="91">
        <v>0</v>
      </c>
      <c r="G48" s="141">
        <v>2</v>
      </c>
      <c r="H48" s="116">
        <v>6725</v>
      </c>
      <c r="I48" s="64"/>
      <c r="J48" s="65"/>
      <c r="K48" s="65"/>
      <c r="L48" s="65"/>
    </row>
    <row r="49" spans="1:12" ht="18.75" customHeight="1" thickBot="1">
      <c r="A49" s="102" t="s">
        <v>20</v>
      </c>
      <c r="B49" s="92">
        <v>0</v>
      </c>
      <c r="C49" s="92">
        <v>0</v>
      </c>
      <c r="D49" s="92">
        <v>1</v>
      </c>
      <c r="E49" s="99">
        <f>SUM(B49:C49)*100/H49</f>
        <v>0</v>
      </c>
      <c r="F49" s="92">
        <v>0</v>
      </c>
      <c r="G49" s="125">
        <v>0</v>
      </c>
      <c r="H49" s="117">
        <v>3444</v>
      </c>
      <c r="I49" s="64"/>
      <c r="J49" s="65"/>
      <c r="K49" s="65"/>
      <c r="L49" s="65"/>
    </row>
    <row r="50" spans="1:12" ht="18.75" customHeight="1" thickBot="1">
      <c r="A50" s="10" t="s">
        <v>3</v>
      </c>
      <c r="B50" s="29">
        <f>SUM(B46:B49)</f>
        <v>1203</v>
      </c>
      <c r="C50" s="29">
        <f>SUM(C46:C49)</f>
        <v>294</v>
      </c>
      <c r="D50" s="29">
        <f>SUM(D46:D49)</f>
        <v>76</v>
      </c>
      <c r="E50" s="31">
        <f>SUM(B50:C50)*100/H50</f>
        <v>2.068822553897181</v>
      </c>
      <c r="F50" s="29">
        <f aca="true" t="shared" si="7" ref="F50:L50">SUM(F46:F49)</f>
        <v>0</v>
      </c>
      <c r="G50" s="44">
        <f t="shared" si="7"/>
        <v>4</v>
      </c>
      <c r="H50" s="32">
        <f t="shared" si="7"/>
        <v>72360</v>
      </c>
      <c r="I50" s="74">
        <f t="shared" si="7"/>
        <v>0</v>
      </c>
      <c r="J50" s="74">
        <f t="shared" si="7"/>
        <v>0</v>
      </c>
      <c r="K50" s="74">
        <f t="shared" si="7"/>
        <v>0</v>
      </c>
      <c r="L50" s="74">
        <f t="shared" si="7"/>
        <v>0</v>
      </c>
    </row>
    <row r="51" spans="1:12" ht="24.75" customHeight="1" thickBot="1">
      <c r="A51" s="16" t="s">
        <v>4</v>
      </c>
      <c r="B51" s="14"/>
      <c r="C51" s="14"/>
      <c r="D51" s="14"/>
      <c r="E51" s="18"/>
      <c r="F51" s="14"/>
      <c r="G51" s="14"/>
      <c r="H51" s="15"/>
      <c r="I51" s="67"/>
      <c r="J51" s="68"/>
      <c r="K51" s="68"/>
      <c r="L51" s="68"/>
    </row>
    <row r="52" spans="1:12" ht="18" customHeight="1">
      <c r="A52" s="104" t="s">
        <v>49</v>
      </c>
      <c r="B52" s="137">
        <v>31</v>
      </c>
      <c r="C52" s="87">
        <v>23</v>
      </c>
      <c r="D52" s="87">
        <v>1</v>
      </c>
      <c r="E52" s="93">
        <f aca="true" t="shared" si="8" ref="E52:E75">SUM(B52:C52)*100/H52</f>
        <v>317.6470588235294</v>
      </c>
      <c r="F52" s="87">
        <v>0</v>
      </c>
      <c r="G52" s="90">
        <v>0</v>
      </c>
      <c r="H52" s="94">
        <v>17</v>
      </c>
      <c r="I52" s="71"/>
      <c r="J52" s="72"/>
      <c r="K52" s="72"/>
      <c r="L52" s="72"/>
    </row>
    <row r="53" spans="1:12" ht="15.75">
      <c r="A53" s="100" t="s">
        <v>101</v>
      </c>
      <c r="B53" s="105">
        <v>540</v>
      </c>
      <c r="C53" s="88">
        <v>25</v>
      </c>
      <c r="D53" s="88">
        <v>2</v>
      </c>
      <c r="E53" s="95">
        <f t="shared" si="8"/>
        <v>601.063829787234</v>
      </c>
      <c r="F53" s="88">
        <v>0</v>
      </c>
      <c r="G53" s="91">
        <v>0</v>
      </c>
      <c r="H53" s="96">
        <v>94</v>
      </c>
      <c r="I53" s="71"/>
      <c r="J53" s="72"/>
      <c r="K53" s="72"/>
      <c r="L53" s="72"/>
    </row>
    <row r="54" spans="1:12" ht="15.75" customHeight="1">
      <c r="A54" s="100" t="s">
        <v>61</v>
      </c>
      <c r="B54" s="105">
        <v>1208</v>
      </c>
      <c r="C54" s="88">
        <v>703</v>
      </c>
      <c r="D54" s="88">
        <v>7</v>
      </c>
      <c r="E54" s="95">
        <f t="shared" si="8"/>
        <v>1676.3157894736842</v>
      </c>
      <c r="F54" s="88">
        <v>0</v>
      </c>
      <c r="G54" s="91">
        <v>0</v>
      </c>
      <c r="H54" s="96">
        <v>114</v>
      </c>
      <c r="I54" s="71">
        <v>0</v>
      </c>
      <c r="J54" s="72">
        <v>0</v>
      </c>
      <c r="K54" s="72"/>
      <c r="L54" s="72"/>
    </row>
    <row r="55" spans="1:12" ht="15.75">
      <c r="A55" s="100" t="s">
        <v>102</v>
      </c>
      <c r="B55" s="105">
        <v>531</v>
      </c>
      <c r="C55" s="88">
        <v>25</v>
      </c>
      <c r="D55" s="88">
        <v>3</v>
      </c>
      <c r="E55" s="95">
        <f t="shared" si="8"/>
        <v>140.7594936708861</v>
      </c>
      <c r="F55" s="88">
        <v>0</v>
      </c>
      <c r="G55" s="91">
        <v>0</v>
      </c>
      <c r="H55" s="96">
        <v>395</v>
      </c>
      <c r="I55" s="71">
        <v>0</v>
      </c>
      <c r="J55" s="72">
        <v>0</v>
      </c>
      <c r="K55" s="72">
        <v>0</v>
      </c>
      <c r="L55" s="72">
        <v>0</v>
      </c>
    </row>
    <row r="56" spans="1:12" ht="15.75">
      <c r="A56" s="100" t="s">
        <v>103</v>
      </c>
      <c r="B56" s="105">
        <v>715</v>
      </c>
      <c r="C56" s="88">
        <v>150</v>
      </c>
      <c r="D56" s="88">
        <v>0</v>
      </c>
      <c r="E56" s="95">
        <f t="shared" si="8"/>
        <v>296.2328767123288</v>
      </c>
      <c r="F56" s="88">
        <v>0</v>
      </c>
      <c r="G56" s="91">
        <v>1</v>
      </c>
      <c r="H56" s="96">
        <v>292</v>
      </c>
      <c r="I56" s="71"/>
      <c r="J56" s="72"/>
      <c r="K56" s="72"/>
      <c r="L56" s="72"/>
    </row>
    <row r="57" spans="1:12" ht="15.75">
      <c r="A57" s="100" t="s">
        <v>104</v>
      </c>
      <c r="B57" s="105">
        <v>235</v>
      </c>
      <c r="C57" s="88">
        <v>437</v>
      </c>
      <c r="D57" s="88">
        <v>0</v>
      </c>
      <c r="E57" s="95">
        <f t="shared" si="8"/>
        <v>2688</v>
      </c>
      <c r="F57" s="88">
        <v>0</v>
      </c>
      <c r="G57" s="91">
        <v>0</v>
      </c>
      <c r="H57" s="96">
        <v>25</v>
      </c>
      <c r="I57" s="71">
        <v>0</v>
      </c>
      <c r="J57" s="72">
        <v>0</v>
      </c>
      <c r="K57" s="72"/>
      <c r="L57" s="72"/>
    </row>
    <row r="58" spans="1:12" ht="15.75">
      <c r="A58" s="100" t="s">
        <v>105</v>
      </c>
      <c r="B58" s="105">
        <v>237</v>
      </c>
      <c r="C58" s="88">
        <v>30</v>
      </c>
      <c r="D58" s="88">
        <v>11</v>
      </c>
      <c r="E58" s="95">
        <f t="shared" si="8"/>
        <v>460.3448275862069</v>
      </c>
      <c r="F58" s="88">
        <v>0</v>
      </c>
      <c r="G58" s="91">
        <v>0</v>
      </c>
      <c r="H58" s="96">
        <v>58</v>
      </c>
      <c r="I58" s="71"/>
      <c r="J58" s="72"/>
      <c r="K58" s="72"/>
      <c r="L58" s="72"/>
    </row>
    <row r="59" spans="1:12" ht="15.75">
      <c r="A59" s="100" t="s">
        <v>106</v>
      </c>
      <c r="B59" s="105">
        <v>4476</v>
      </c>
      <c r="C59" s="88">
        <v>2049</v>
      </c>
      <c r="D59" s="88">
        <v>0</v>
      </c>
      <c r="E59" s="95">
        <f t="shared" si="8"/>
        <v>4379.194630872483</v>
      </c>
      <c r="F59" s="88">
        <v>0</v>
      </c>
      <c r="G59" s="91">
        <v>0</v>
      </c>
      <c r="H59" s="96">
        <v>149</v>
      </c>
      <c r="I59" s="71">
        <v>0</v>
      </c>
      <c r="J59" s="72">
        <v>0</v>
      </c>
      <c r="K59" s="72"/>
      <c r="L59" s="72"/>
    </row>
    <row r="60" spans="1:12" ht="15.75">
      <c r="A60" s="100" t="s">
        <v>5</v>
      </c>
      <c r="B60" s="105">
        <v>1154</v>
      </c>
      <c r="C60" s="88">
        <v>79</v>
      </c>
      <c r="D60" s="88">
        <v>0</v>
      </c>
      <c r="E60" s="95">
        <f t="shared" si="8"/>
        <v>1666.2162162162163</v>
      </c>
      <c r="F60" s="88">
        <v>0</v>
      </c>
      <c r="G60" s="91">
        <v>0</v>
      </c>
      <c r="H60" s="96">
        <v>74</v>
      </c>
      <c r="I60" s="71"/>
      <c r="J60" s="72"/>
      <c r="K60" s="72"/>
      <c r="L60" s="72"/>
    </row>
    <row r="61" spans="1:12" ht="15.75" customHeight="1">
      <c r="A61" s="100" t="s">
        <v>62</v>
      </c>
      <c r="B61" s="105">
        <v>335</v>
      </c>
      <c r="C61" s="88">
        <v>118</v>
      </c>
      <c r="D61" s="88">
        <v>0</v>
      </c>
      <c r="E61" s="95">
        <f t="shared" si="8"/>
        <v>408.1081081081081</v>
      </c>
      <c r="F61" s="88">
        <v>0</v>
      </c>
      <c r="G61" s="91">
        <v>2</v>
      </c>
      <c r="H61" s="96">
        <v>111</v>
      </c>
      <c r="I61" s="71">
        <v>8</v>
      </c>
      <c r="J61" s="72"/>
      <c r="K61" s="72"/>
      <c r="L61" s="72"/>
    </row>
    <row r="62" spans="1:12" ht="15.75" customHeight="1">
      <c r="A62" s="101" t="s">
        <v>107</v>
      </c>
      <c r="B62" s="105">
        <v>0</v>
      </c>
      <c r="C62" s="88">
        <v>37</v>
      </c>
      <c r="D62" s="88">
        <v>0</v>
      </c>
      <c r="E62" s="95">
        <f t="shared" si="8"/>
        <v>4.786545924967658</v>
      </c>
      <c r="F62" s="88">
        <v>0</v>
      </c>
      <c r="G62" s="103">
        <v>3</v>
      </c>
      <c r="H62" s="97">
        <v>773</v>
      </c>
      <c r="I62" s="71"/>
      <c r="J62" s="72"/>
      <c r="K62" s="72"/>
      <c r="L62" s="72"/>
    </row>
    <row r="63" spans="1:12" ht="15.75" customHeight="1">
      <c r="A63" s="100" t="s">
        <v>63</v>
      </c>
      <c r="B63" s="105">
        <v>7772</v>
      </c>
      <c r="C63" s="88">
        <v>203</v>
      </c>
      <c r="D63" s="88">
        <v>0</v>
      </c>
      <c r="E63" s="95">
        <f t="shared" si="8"/>
        <v>284.00997150997154</v>
      </c>
      <c r="F63" s="88">
        <v>0</v>
      </c>
      <c r="G63" s="103">
        <v>0</v>
      </c>
      <c r="H63" s="97">
        <v>2808</v>
      </c>
      <c r="I63" s="71"/>
      <c r="J63" s="72"/>
      <c r="K63" s="72"/>
      <c r="L63" s="72"/>
    </row>
    <row r="64" spans="1:12" ht="15.75">
      <c r="A64" s="100" t="s">
        <v>16</v>
      </c>
      <c r="B64" s="105">
        <v>18</v>
      </c>
      <c r="C64" s="88">
        <v>5</v>
      </c>
      <c r="D64" s="88">
        <v>0</v>
      </c>
      <c r="E64" s="95">
        <f t="shared" si="8"/>
        <v>460</v>
      </c>
      <c r="F64" s="88">
        <v>0</v>
      </c>
      <c r="G64" s="91">
        <v>0</v>
      </c>
      <c r="H64" s="96">
        <v>5</v>
      </c>
      <c r="I64" s="71"/>
      <c r="J64" s="72"/>
      <c r="K64" s="72"/>
      <c r="L64" s="72"/>
    </row>
    <row r="65" spans="1:12" ht="16.5" customHeight="1">
      <c r="A65" s="100" t="s">
        <v>8</v>
      </c>
      <c r="B65" s="105">
        <v>554</v>
      </c>
      <c r="C65" s="88">
        <v>33</v>
      </c>
      <c r="D65" s="88">
        <v>0</v>
      </c>
      <c r="E65" s="95">
        <f t="shared" si="8"/>
        <v>1107.5471698113208</v>
      </c>
      <c r="F65" s="88">
        <v>0</v>
      </c>
      <c r="G65" s="91">
        <v>0</v>
      </c>
      <c r="H65" s="96">
        <v>53</v>
      </c>
      <c r="I65" s="71"/>
      <c r="J65" s="72"/>
      <c r="K65" s="72"/>
      <c r="L65" s="72"/>
    </row>
    <row r="66" spans="1:12" ht="15.75" customHeight="1">
      <c r="A66" s="100" t="s">
        <v>6</v>
      </c>
      <c r="B66" s="105">
        <v>822</v>
      </c>
      <c r="C66" s="88">
        <v>50</v>
      </c>
      <c r="D66" s="88">
        <v>0</v>
      </c>
      <c r="E66" s="95">
        <f t="shared" si="8"/>
        <v>528.4848484848485</v>
      </c>
      <c r="F66" s="88">
        <v>0</v>
      </c>
      <c r="G66" s="91">
        <v>0</v>
      </c>
      <c r="H66" s="96">
        <v>165</v>
      </c>
      <c r="I66" s="71"/>
      <c r="J66" s="72"/>
      <c r="K66" s="72"/>
      <c r="L66" s="72"/>
    </row>
    <row r="67" spans="1:12" ht="16.5" customHeight="1">
      <c r="A67" s="100" t="s">
        <v>9</v>
      </c>
      <c r="B67" s="105">
        <v>508</v>
      </c>
      <c r="C67" s="88">
        <v>83</v>
      </c>
      <c r="D67" s="88">
        <v>0</v>
      </c>
      <c r="E67" s="95">
        <f t="shared" si="8"/>
        <v>579.4117647058823</v>
      </c>
      <c r="F67" s="88">
        <v>0</v>
      </c>
      <c r="G67" s="91">
        <v>0</v>
      </c>
      <c r="H67" s="96">
        <v>102</v>
      </c>
      <c r="I67" s="71"/>
      <c r="J67" s="72"/>
      <c r="K67" s="72"/>
      <c r="L67" s="72"/>
    </row>
    <row r="68" spans="1:12" ht="16.5" customHeight="1">
      <c r="A68" s="100" t="s">
        <v>64</v>
      </c>
      <c r="B68" s="105">
        <v>253</v>
      </c>
      <c r="C68" s="88">
        <v>149</v>
      </c>
      <c r="D68" s="88">
        <v>0</v>
      </c>
      <c r="E68" s="95">
        <f t="shared" si="8"/>
        <v>957.1428571428571</v>
      </c>
      <c r="F68" s="88">
        <v>0</v>
      </c>
      <c r="G68" s="91">
        <v>0</v>
      </c>
      <c r="H68" s="96">
        <v>42</v>
      </c>
      <c r="I68" s="71">
        <v>0</v>
      </c>
      <c r="J68" s="72">
        <v>0</v>
      </c>
      <c r="K68" s="72"/>
      <c r="L68" s="72"/>
    </row>
    <row r="69" spans="1:12" ht="15.75">
      <c r="A69" s="100" t="s">
        <v>18</v>
      </c>
      <c r="B69" s="105">
        <v>2768</v>
      </c>
      <c r="C69" s="88">
        <v>724</v>
      </c>
      <c r="D69" s="88">
        <v>0</v>
      </c>
      <c r="E69" s="95">
        <f t="shared" si="8"/>
        <v>637.2262773722628</v>
      </c>
      <c r="F69" s="88">
        <v>4</v>
      </c>
      <c r="G69" s="91">
        <v>4</v>
      </c>
      <c r="H69" s="96">
        <v>548</v>
      </c>
      <c r="I69" s="71">
        <v>2</v>
      </c>
      <c r="J69" s="72">
        <v>5</v>
      </c>
      <c r="K69" s="72">
        <v>15</v>
      </c>
      <c r="L69" s="72">
        <v>4</v>
      </c>
    </row>
    <row r="70" spans="1:12" ht="16.5" customHeight="1">
      <c r="A70" s="100" t="s">
        <v>108</v>
      </c>
      <c r="B70" s="105">
        <v>0</v>
      </c>
      <c r="C70" s="88">
        <v>718</v>
      </c>
      <c r="D70" s="88">
        <v>1</v>
      </c>
      <c r="E70" s="95">
        <f t="shared" si="8"/>
        <v>52.52377468910022</v>
      </c>
      <c r="F70" s="88">
        <v>0</v>
      </c>
      <c r="G70" s="91">
        <v>17</v>
      </c>
      <c r="H70" s="96">
        <v>1367</v>
      </c>
      <c r="I70" s="71"/>
      <c r="J70" s="72"/>
      <c r="K70" s="72"/>
      <c r="L70" s="72"/>
    </row>
    <row r="71" spans="1:12" ht="15.75">
      <c r="A71" s="100" t="s">
        <v>15</v>
      </c>
      <c r="B71" s="105">
        <v>203</v>
      </c>
      <c r="C71" s="88">
        <v>25</v>
      </c>
      <c r="D71" s="88">
        <v>3</v>
      </c>
      <c r="E71" s="95">
        <f t="shared" si="8"/>
        <v>438.46153846153845</v>
      </c>
      <c r="F71" s="88">
        <v>0</v>
      </c>
      <c r="G71" s="92">
        <v>0</v>
      </c>
      <c r="H71" s="98">
        <v>52</v>
      </c>
      <c r="I71" s="71"/>
      <c r="J71" s="72"/>
      <c r="K71" s="72"/>
      <c r="L71" s="72"/>
    </row>
    <row r="72" spans="1:12" ht="16.5" customHeight="1">
      <c r="A72" s="100" t="s">
        <v>24</v>
      </c>
      <c r="B72" s="105">
        <v>74</v>
      </c>
      <c r="C72" s="88">
        <v>53</v>
      </c>
      <c r="D72" s="88">
        <v>0</v>
      </c>
      <c r="E72" s="95">
        <f t="shared" si="8"/>
        <v>362.85714285714283</v>
      </c>
      <c r="F72" s="88">
        <v>0</v>
      </c>
      <c r="G72" s="91">
        <v>0</v>
      </c>
      <c r="H72" s="96">
        <v>35</v>
      </c>
      <c r="I72" s="71"/>
      <c r="J72" s="72"/>
      <c r="K72" s="72"/>
      <c r="L72" s="72"/>
    </row>
    <row r="73" spans="1:12" ht="16.5" thickBot="1">
      <c r="A73" s="102" t="s">
        <v>65</v>
      </c>
      <c r="B73" s="133">
        <v>1165</v>
      </c>
      <c r="C73" s="89">
        <v>1024</v>
      </c>
      <c r="D73" s="89">
        <v>2</v>
      </c>
      <c r="E73" s="99">
        <f t="shared" si="8"/>
        <v>2125.242718446602</v>
      </c>
      <c r="F73" s="89">
        <v>0</v>
      </c>
      <c r="G73" s="110">
        <v>0</v>
      </c>
      <c r="H73" s="111">
        <v>103</v>
      </c>
      <c r="I73" s="71"/>
      <c r="J73" s="72"/>
      <c r="K73" s="72"/>
      <c r="L73" s="72"/>
    </row>
    <row r="74" spans="1:12" ht="16.5" thickBot="1">
      <c r="A74" s="10" t="s">
        <v>3</v>
      </c>
      <c r="B74" s="29">
        <f>SUM(B52:B73)</f>
        <v>23599</v>
      </c>
      <c r="C74" s="29">
        <f>SUM(C52:C73)</f>
        <v>6743</v>
      </c>
      <c r="D74" s="29">
        <f>SUM(D52:D73)</f>
        <v>30</v>
      </c>
      <c r="E74" s="31">
        <f t="shared" si="8"/>
        <v>411.02682199945815</v>
      </c>
      <c r="F74" s="29">
        <f aca="true" t="shared" si="9" ref="F74:L74">SUM(F52:F73)</f>
        <v>4</v>
      </c>
      <c r="G74" s="44">
        <f t="shared" si="9"/>
        <v>27</v>
      </c>
      <c r="H74" s="32">
        <f t="shared" si="9"/>
        <v>7382</v>
      </c>
      <c r="I74" s="83">
        <f t="shared" si="9"/>
        <v>10</v>
      </c>
      <c r="J74" s="83">
        <f t="shared" si="9"/>
        <v>5</v>
      </c>
      <c r="K74" s="83">
        <f t="shared" si="9"/>
        <v>15</v>
      </c>
      <c r="L74" s="83">
        <f t="shared" si="9"/>
        <v>4</v>
      </c>
    </row>
    <row r="75" spans="1:12" ht="16.5" thickBot="1">
      <c r="A75" s="41" t="s">
        <v>1</v>
      </c>
      <c r="B75" s="9">
        <f>SUM(B13+B25+B36+B43+B50+B74+B44+B16)</f>
        <v>581557</v>
      </c>
      <c r="C75" s="9">
        <f>C13+C25+C36+C43+C74+C50+C44+C16</f>
        <v>221874</v>
      </c>
      <c r="D75" s="9">
        <f>SUM(D13+D25+D36+D43+D74+D50+D44+D16)</f>
        <v>6237</v>
      </c>
      <c r="E75" s="17">
        <f t="shared" si="8"/>
        <v>80.0621618739842</v>
      </c>
      <c r="F75" s="9">
        <f aca="true" t="shared" si="10" ref="F75:L75">F13+F25+F36+F43+F74+F50+F44+F16</f>
        <v>20</v>
      </c>
      <c r="G75" s="9">
        <f t="shared" si="10"/>
        <v>3689</v>
      </c>
      <c r="H75" s="9">
        <f t="shared" si="10"/>
        <v>1003509</v>
      </c>
      <c r="I75" s="9">
        <f t="shared" si="10"/>
        <v>9611</v>
      </c>
      <c r="J75" s="9">
        <f t="shared" si="10"/>
        <v>3216</v>
      </c>
      <c r="K75" s="9">
        <f t="shared" si="10"/>
        <v>1366</v>
      </c>
      <c r="L75" s="9">
        <f t="shared" si="10"/>
        <v>93</v>
      </c>
    </row>
    <row r="76" spans="1:80" s="5" customFormat="1" ht="15.75">
      <c r="A76" s="181" t="s">
        <v>47</v>
      </c>
      <c r="B76" s="182"/>
      <c r="C76" s="182"/>
      <c r="D76" s="182"/>
      <c r="E76" s="182"/>
      <c r="F76" s="182"/>
      <c r="G76" s="182"/>
      <c r="H76" s="183"/>
      <c r="I76" s="53"/>
      <c r="J76" s="53"/>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row>
    <row r="77" spans="1:80" s="5" customFormat="1" ht="30.75" customHeight="1">
      <c r="A77" s="184" t="s">
        <v>42</v>
      </c>
      <c r="B77" s="185"/>
      <c r="C77" s="185"/>
      <c r="D77" s="185"/>
      <c r="E77" s="185"/>
      <c r="F77" s="185"/>
      <c r="G77" s="185"/>
      <c r="H77" s="186"/>
      <c r="I77" s="46"/>
      <c r="J77" s="46"/>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row>
    <row r="78" spans="1:80" s="5" customFormat="1" ht="14.25" customHeight="1">
      <c r="A78" s="153" t="s">
        <v>27</v>
      </c>
      <c r="B78" s="154"/>
      <c r="C78" s="154"/>
      <c r="D78" s="154"/>
      <c r="E78" s="154"/>
      <c r="F78" s="154"/>
      <c r="G78" s="154"/>
      <c r="H78" s="155"/>
      <c r="I78" s="47"/>
      <c r="J78" s="4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row>
    <row r="79" spans="1:80" s="5" customFormat="1" ht="17.25" customHeight="1">
      <c r="A79" s="165" t="s">
        <v>31</v>
      </c>
      <c r="B79" s="166"/>
      <c r="C79" s="166"/>
      <c r="D79" s="166"/>
      <c r="E79" s="166"/>
      <c r="F79" s="166"/>
      <c r="G79" s="166"/>
      <c r="H79" s="167"/>
      <c r="I79" s="55"/>
      <c r="J79" s="55"/>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row>
    <row r="80" spans="1:235" s="5" customFormat="1" ht="16.5" customHeight="1">
      <c r="A80" s="153" t="s">
        <v>33</v>
      </c>
      <c r="B80" s="154"/>
      <c r="C80" s="154"/>
      <c r="D80" s="154"/>
      <c r="E80" s="154"/>
      <c r="F80" s="154"/>
      <c r="G80" s="154"/>
      <c r="H80" s="155"/>
      <c r="I80" s="47"/>
      <c r="J80" s="47"/>
      <c r="K80" s="56"/>
      <c r="L80" s="56"/>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198"/>
      <c r="BY80" s="190"/>
      <c r="BZ80" s="190"/>
      <c r="CA80" s="190"/>
      <c r="CB80" s="190"/>
      <c r="CC80" s="190"/>
      <c r="CD80" s="190"/>
      <c r="CE80" s="199"/>
      <c r="CF80" s="198"/>
      <c r="CG80" s="190"/>
      <c r="CH80" s="190"/>
      <c r="CI80" s="190"/>
      <c r="CJ80" s="190"/>
      <c r="CK80" s="190"/>
      <c r="CL80" s="190"/>
      <c r="CM80" s="199"/>
      <c r="CN80" s="198"/>
      <c r="CO80" s="190"/>
      <c r="CP80" s="190"/>
      <c r="CQ80" s="190"/>
      <c r="CR80" s="190"/>
      <c r="CS80" s="190"/>
      <c r="CT80" s="190"/>
      <c r="CU80" s="199"/>
      <c r="CV80" s="198"/>
      <c r="CW80" s="190"/>
      <c r="CX80" s="190"/>
      <c r="CY80" s="190"/>
      <c r="CZ80" s="190"/>
      <c r="DA80" s="190"/>
      <c r="DB80" s="190"/>
      <c r="DC80" s="199"/>
      <c r="DD80" s="198"/>
      <c r="DE80" s="190"/>
      <c r="DF80" s="190"/>
      <c r="DG80" s="190"/>
      <c r="DH80" s="190"/>
      <c r="DI80" s="190"/>
      <c r="DJ80" s="190"/>
      <c r="DK80" s="199"/>
      <c r="DL80" s="198"/>
      <c r="DM80" s="190"/>
      <c r="DN80" s="190"/>
      <c r="DO80" s="190"/>
      <c r="DP80" s="190"/>
      <c r="DQ80" s="190"/>
      <c r="DR80" s="190"/>
      <c r="DS80" s="199"/>
      <c r="DT80" s="198"/>
      <c r="DU80" s="190"/>
      <c r="DV80" s="190"/>
      <c r="DW80" s="190"/>
      <c r="DX80" s="190"/>
      <c r="DY80" s="190"/>
      <c r="DZ80" s="190"/>
      <c r="EA80" s="199"/>
      <c r="EB80" s="198"/>
      <c r="EC80" s="190"/>
      <c r="ED80" s="190"/>
      <c r="EE80" s="190"/>
      <c r="EF80" s="190"/>
      <c r="EG80" s="190"/>
      <c r="EH80" s="190"/>
      <c r="EI80" s="199"/>
      <c r="EJ80" s="198"/>
      <c r="EK80" s="190"/>
      <c r="EL80" s="190"/>
      <c r="EM80" s="190"/>
      <c r="EN80" s="190"/>
      <c r="EO80" s="190"/>
      <c r="EP80" s="190"/>
      <c r="EQ80" s="199"/>
      <c r="ER80" s="198"/>
      <c r="ES80" s="190"/>
      <c r="ET80" s="190"/>
      <c r="EU80" s="190"/>
      <c r="EV80" s="190"/>
      <c r="EW80" s="190"/>
      <c r="EX80" s="190"/>
      <c r="EY80" s="199"/>
      <c r="EZ80" s="198"/>
      <c r="FA80" s="190"/>
      <c r="FB80" s="190"/>
      <c r="FC80" s="190"/>
      <c r="FD80" s="190"/>
      <c r="FE80" s="190"/>
      <c r="FF80" s="190"/>
      <c r="FG80" s="199"/>
      <c r="FH80" s="198"/>
      <c r="FI80" s="190"/>
      <c r="FJ80" s="190"/>
      <c r="FK80" s="190"/>
      <c r="FL80" s="190"/>
      <c r="FM80" s="190"/>
      <c r="FN80" s="190"/>
      <c r="FO80" s="199"/>
      <c r="FP80" s="198"/>
      <c r="FQ80" s="190"/>
      <c r="FR80" s="190"/>
      <c r="FS80" s="190"/>
      <c r="FT80" s="190"/>
      <c r="FU80" s="190"/>
      <c r="FV80" s="190"/>
      <c r="FW80" s="199"/>
      <c r="FX80" s="198"/>
      <c r="FY80" s="190"/>
      <c r="FZ80" s="190"/>
      <c r="GA80" s="190"/>
      <c r="GB80" s="190"/>
      <c r="GC80" s="190"/>
      <c r="GD80" s="190"/>
      <c r="GE80" s="199"/>
      <c r="GF80" s="198"/>
      <c r="GG80" s="190"/>
      <c r="GH80" s="190"/>
      <c r="GI80" s="190"/>
      <c r="GJ80" s="190"/>
      <c r="GK80" s="190"/>
      <c r="GL80" s="190"/>
      <c r="GM80" s="199"/>
      <c r="GN80" s="198"/>
      <c r="GO80" s="190"/>
      <c r="GP80" s="190"/>
      <c r="GQ80" s="190"/>
      <c r="GR80" s="190"/>
      <c r="GS80" s="190"/>
      <c r="GT80" s="190"/>
      <c r="GU80" s="199"/>
      <c r="GV80" s="198"/>
      <c r="GW80" s="190"/>
      <c r="GX80" s="190"/>
      <c r="GY80" s="190"/>
      <c r="GZ80" s="190"/>
      <c r="HA80" s="190"/>
      <c r="HB80" s="190"/>
      <c r="HC80" s="199"/>
      <c r="HD80" s="198"/>
      <c r="HE80" s="190"/>
      <c r="HF80" s="190"/>
      <c r="HG80" s="190"/>
      <c r="HH80" s="190"/>
      <c r="HI80" s="190"/>
      <c r="HJ80" s="190"/>
      <c r="HK80" s="199"/>
      <c r="HL80" s="198"/>
      <c r="HM80" s="190"/>
      <c r="HN80" s="190"/>
      <c r="HO80" s="190"/>
      <c r="HP80" s="190"/>
      <c r="HQ80" s="190"/>
      <c r="HR80" s="190"/>
      <c r="HS80" s="199"/>
      <c r="HT80" s="198"/>
      <c r="HU80" s="190"/>
      <c r="HV80" s="190"/>
      <c r="HW80" s="190"/>
      <c r="HX80" s="190"/>
      <c r="HY80" s="190"/>
      <c r="HZ80" s="190"/>
      <c r="IA80" s="199"/>
    </row>
    <row r="81" spans="1:235" s="5" customFormat="1" ht="43.5" customHeight="1">
      <c r="A81" s="153" t="s">
        <v>37</v>
      </c>
      <c r="B81" s="154"/>
      <c r="C81" s="154"/>
      <c r="D81" s="154"/>
      <c r="E81" s="154"/>
      <c r="F81" s="154"/>
      <c r="G81" s="154"/>
      <c r="H81" s="155"/>
      <c r="I81" s="47"/>
      <c r="J81" s="47"/>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c r="HM81" s="56"/>
      <c r="HN81" s="56"/>
      <c r="HO81" s="56"/>
      <c r="HP81" s="56"/>
      <c r="HQ81" s="56"/>
      <c r="HR81" s="56"/>
      <c r="HS81" s="56"/>
      <c r="HT81" s="56"/>
      <c r="HU81" s="56"/>
      <c r="HV81" s="56"/>
      <c r="HW81" s="56"/>
      <c r="HX81" s="56"/>
      <c r="HY81" s="56"/>
      <c r="HZ81" s="56"/>
      <c r="IA81" s="56"/>
    </row>
    <row r="82" spans="1:80" s="5" customFormat="1" ht="136.5" customHeight="1">
      <c r="A82" s="153" t="s">
        <v>52</v>
      </c>
      <c r="B82" s="154"/>
      <c r="C82" s="154"/>
      <c r="D82" s="154"/>
      <c r="E82" s="154"/>
      <c r="F82" s="154"/>
      <c r="G82" s="154"/>
      <c r="H82" s="155"/>
      <c r="I82" s="47"/>
      <c r="J82" s="4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row>
    <row r="83" spans="1:80" s="5" customFormat="1" ht="30.75" customHeight="1">
      <c r="A83" s="153" t="s">
        <v>53</v>
      </c>
      <c r="B83" s="154"/>
      <c r="C83" s="154"/>
      <c r="D83" s="154"/>
      <c r="E83" s="154"/>
      <c r="F83" s="154"/>
      <c r="G83" s="154"/>
      <c r="H83" s="155"/>
      <c r="I83" s="47"/>
      <c r="J83" s="4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row>
    <row r="84" spans="1:80" s="5" customFormat="1" ht="34.5" customHeight="1">
      <c r="A84" s="148" t="s">
        <v>91</v>
      </c>
      <c r="B84" s="154"/>
      <c r="C84" s="154"/>
      <c r="D84" s="154"/>
      <c r="E84" s="154"/>
      <c r="F84" s="154"/>
      <c r="G84" s="154"/>
      <c r="H84" s="155"/>
      <c r="I84" s="47"/>
      <c r="J84" s="4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row>
    <row r="85" spans="1:80" s="5" customFormat="1" ht="32.25" customHeight="1">
      <c r="A85" s="148" t="s">
        <v>68</v>
      </c>
      <c r="B85" s="151"/>
      <c r="C85" s="151"/>
      <c r="D85" s="151"/>
      <c r="E85" s="151"/>
      <c r="F85" s="151"/>
      <c r="G85" s="151"/>
      <c r="H85" s="152"/>
      <c r="I85" s="47"/>
      <c r="J85" s="4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row>
    <row r="86" spans="1:80" s="59" customFormat="1" ht="42" customHeight="1">
      <c r="A86" s="153" t="s">
        <v>69</v>
      </c>
      <c r="B86" s="154"/>
      <c r="C86" s="154"/>
      <c r="D86" s="154"/>
      <c r="E86" s="154"/>
      <c r="F86" s="154"/>
      <c r="G86" s="154"/>
      <c r="H86" s="155"/>
      <c r="I86" s="47"/>
      <c r="J86" s="47"/>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row>
    <row r="87" spans="1:80" s="59" customFormat="1" ht="48.75" customHeight="1">
      <c r="A87" s="153" t="s">
        <v>70</v>
      </c>
      <c r="B87" s="154"/>
      <c r="C87" s="154"/>
      <c r="D87" s="154"/>
      <c r="E87" s="154"/>
      <c r="F87" s="154"/>
      <c r="G87" s="154"/>
      <c r="H87" s="155"/>
      <c r="I87" s="47"/>
      <c r="J87" s="47"/>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row>
    <row r="88" spans="1:80" s="5" customFormat="1" ht="48" customHeight="1">
      <c r="A88" s="153" t="s">
        <v>71</v>
      </c>
      <c r="B88" s="154"/>
      <c r="C88" s="154"/>
      <c r="D88" s="154"/>
      <c r="E88" s="154"/>
      <c r="F88" s="154"/>
      <c r="G88" s="154"/>
      <c r="H88" s="155"/>
      <c r="I88" s="47"/>
      <c r="J88" s="4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row>
    <row r="89" spans="1:80" s="5" customFormat="1" ht="30.75" customHeight="1">
      <c r="A89" s="153" t="s">
        <v>72</v>
      </c>
      <c r="B89" s="154"/>
      <c r="C89" s="154"/>
      <c r="D89" s="154"/>
      <c r="E89" s="154"/>
      <c r="F89" s="154"/>
      <c r="G89" s="154"/>
      <c r="H89" s="155"/>
      <c r="I89" s="57"/>
      <c r="J89" s="5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row>
    <row r="90" spans="1:80" s="5" customFormat="1" ht="21.75" customHeight="1">
      <c r="A90" s="153" t="s">
        <v>73</v>
      </c>
      <c r="B90" s="154"/>
      <c r="C90" s="154"/>
      <c r="D90" s="154"/>
      <c r="E90" s="154"/>
      <c r="F90" s="154"/>
      <c r="G90" s="154"/>
      <c r="H90" s="155"/>
      <c r="I90" s="57"/>
      <c r="J90" s="5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row>
    <row r="91" spans="1:80" s="5" customFormat="1" ht="21.75" customHeight="1">
      <c r="A91" s="136" t="s">
        <v>74</v>
      </c>
      <c r="B91" s="134"/>
      <c r="C91" s="134"/>
      <c r="D91" s="134"/>
      <c r="E91" s="134"/>
      <c r="F91" s="134"/>
      <c r="G91" s="134"/>
      <c r="H91" s="135"/>
      <c r="I91" s="57"/>
      <c r="J91" s="5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row>
    <row r="92" spans="1:80" s="5" customFormat="1" ht="16.5" customHeight="1">
      <c r="A92" s="159" t="s">
        <v>75</v>
      </c>
      <c r="B92" s="160"/>
      <c r="C92" s="160"/>
      <c r="D92" s="160"/>
      <c r="E92" s="160"/>
      <c r="F92" s="160"/>
      <c r="G92" s="160"/>
      <c r="H92" s="161"/>
      <c r="I92" s="57"/>
      <c r="J92" s="5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row>
    <row r="93" spans="1:80" s="5" customFormat="1" ht="19.5" customHeight="1">
      <c r="A93" s="136" t="s">
        <v>76</v>
      </c>
      <c r="B93" s="134"/>
      <c r="C93" s="134"/>
      <c r="D93" s="134"/>
      <c r="E93" s="134"/>
      <c r="F93" s="134"/>
      <c r="G93" s="134"/>
      <c r="H93" s="135"/>
      <c r="I93" s="57"/>
      <c r="J93" s="5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row>
    <row r="94" spans="1:80" s="5" customFormat="1" ht="47.25" customHeight="1">
      <c r="A94" s="148" t="s">
        <v>77</v>
      </c>
      <c r="B94" s="149"/>
      <c r="C94" s="149"/>
      <c r="D94" s="149"/>
      <c r="E94" s="149"/>
      <c r="F94" s="149"/>
      <c r="G94" s="149"/>
      <c r="H94" s="150"/>
      <c r="I94" s="57"/>
      <c r="J94" s="5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row>
    <row r="95" spans="1:80" s="5" customFormat="1" ht="36" customHeight="1">
      <c r="A95" s="148" t="s">
        <v>90</v>
      </c>
      <c r="B95" s="151"/>
      <c r="C95" s="151"/>
      <c r="D95" s="151"/>
      <c r="E95" s="151"/>
      <c r="F95" s="151"/>
      <c r="G95" s="151"/>
      <c r="H95" s="152"/>
      <c r="I95" s="57"/>
      <c r="J95" s="5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row>
    <row r="96" spans="1:80" s="5" customFormat="1" ht="47.25" customHeight="1">
      <c r="A96" s="148" t="s">
        <v>89</v>
      </c>
      <c r="B96" s="149"/>
      <c r="C96" s="149"/>
      <c r="D96" s="149"/>
      <c r="E96" s="149"/>
      <c r="F96" s="149"/>
      <c r="G96" s="149"/>
      <c r="H96" s="150"/>
      <c r="I96" s="57"/>
      <c r="J96" s="5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row>
    <row r="97" spans="1:80" s="5" customFormat="1" ht="39" customHeight="1">
      <c r="A97" s="148" t="s">
        <v>97</v>
      </c>
      <c r="B97" s="151"/>
      <c r="C97" s="151"/>
      <c r="D97" s="151"/>
      <c r="E97" s="151"/>
      <c r="F97" s="151"/>
      <c r="G97" s="151"/>
      <c r="H97" s="152"/>
      <c r="I97" s="57"/>
      <c r="J97" s="5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row>
    <row r="98" spans="1:80" s="5" customFormat="1" ht="31.5" customHeight="1">
      <c r="A98" s="168" t="s">
        <v>95</v>
      </c>
      <c r="B98" s="154"/>
      <c r="C98" s="154"/>
      <c r="D98" s="154"/>
      <c r="E98" s="154"/>
      <c r="F98" s="154"/>
      <c r="G98" s="154"/>
      <c r="H98" s="155"/>
      <c r="I98" s="58"/>
      <c r="J98" s="58"/>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row>
    <row r="99" spans="1:80" s="5" customFormat="1" ht="32.25" customHeight="1">
      <c r="A99" s="153" t="s">
        <v>96</v>
      </c>
      <c r="B99" s="154"/>
      <c r="C99" s="154"/>
      <c r="D99" s="154"/>
      <c r="E99" s="154"/>
      <c r="F99" s="154"/>
      <c r="G99" s="154"/>
      <c r="H99" s="155"/>
      <c r="I99" s="58"/>
      <c r="J99" s="58"/>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row>
    <row r="100" spans="1:80" s="5" customFormat="1" ht="32.25" customHeight="1">
      <c r="A100" s="153" t="s">
        <v>117</v>
      </c>
      <c r="B100" s="154"/>
      <c r="C100" s="154"/>
      <c r="D100" s="154"/>
      <c r="E100" s="154"/>
      <c r="F100" s="154"/>
      <c r="G100" s="154"/>
      <c r="H100" s="155"/>
      <c r="I100" s="58"/>
      <c r="J100" s="58"/>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row>
    <row r="101" spans="1:235" s="59" customFormat="1" ht="48.75" customHeight="1">
      <c r="A101" s="168" t="s">
        <v>109</v>
      </c>
      <c r="B101" s="169"/>
      <c r="C101" s="169"/>
      <c r="D101" s="169"/>
      <c r="E101" s="169"/>
      <c r="F101" s="169"/>
      <c r="G101" s="169"/>
      <c r="H101" s="170"/>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c r="FB101" s="56"/>
      <c r="FC101" s="56"/>
      <c r="FD101" s="56"/>
      <c r="FE101" s="56"/>
      <c r="FF101" s="56"/>
      <c r="FG101" s="56"/>
      <c r="FH101" s="56"/>
      <c r="FI101" s="56"/>
      <c r="FJ101" s="56"/>
      <c r="FK101" s="56"/>
      <c r="FL101" s="56"/>
      <c r="FM101" s="56"/>
      <c r="FN101" s="56"/>
      <c r="FO101" s="56"/>
      <c r="FP101" s="56"/>
      <c r="FQ101" s="56"/>
      <c r="FR101" s="56"/>
      <c r="FS101" s="56"/>
      <c r="FT101" s="56"/>
      <c r="FU101" s="56"/>
      <c r="FV101" s="56"/>
      <c r="FW101" s="56"/>
      <c r="FX101" s="56"/>
      <c r="FY101" s="56"/>
      <c r="FZ101" s="56"/>
      <c r="GA101" s="56"/>
      <c r="GB101" s="56"/>
      <c r="GC101" s="56"/>
      <c r="GD101" s="56"/>
      <c r="GE101" s="56"/>
      <c r="GF101" s="56"/>
      <c r="GG101" s="56"/>
      <c r="GH101" s="56"/>
      <c r="GI101" s="56"/>
      <c r="GJ101" s="56"/>
      <c r="GK101" s="56"/>
      <c r="GL101" s="56"/>
      <c r="GM101" s="56"/>
      <c r="GN101" s="56"/>
      <c r="GO101" s="56"/>
      <c r="GP101" s="56"/>
      <c r="GQ101" s="56"/>
      <c r="GR101" s="56"/>
      <c r="GS101" s="56"/>
      <c r="GT101" s="56"/>
      <c r="GU101" s="56"/>
      <c r="GV101" s="56"/>
      <c r="GW101" s="56"/>
      <c r="GX101" s="56"/>
      <c r="GY101" s="56"/>
      <c r="GZ101" s="56"/>
      <c r="HA101" s="56"/>
      <c r="HB101" s="56"/>
      <c r="HC101" s="56"/>
      <c r="HD101" s="56"/>
      <c r="HE101" s="56"/>
      <c r="HF101" s="56"/>
      <c r="HG101" s="56"/>
      <c r="HH101" s="56"/>
      <c r="HI101" s="56"/>
      <c r="HJ101" s="56"/>
      <c r="HK101" s="56"/>
      <c r="HL101" s="56"/>
      <c r="HM101" s="56"/>
      <c r="HN101" s="56"/>
      <c r="HO101" s="56"/>
      <c r="HP101" s="56"/>
      <c r="HQ101" s="56"/>
      <c r="HR101" s="56"/>
      <c r="HS101" s="56"/>
      <c r="HT101" s="56"/>
      <c r="HU101" s="56"/>
      <c r="HV101" s="56"/>
      <c r="HW101" s="56"/>
      <c r="HX101" s="56"/>
      <c r="HY101" s="56"/>
      <c r="HZ101" s="56"/>
      <c r="IA101" s="56"/>
    </row>
    <row r="102" spans="1:235" s="59" customFormat="1" ht="30" customHeight="1">
      <c r="A102" s="156" t="s">
        <v>110</v>
      </c>
      <c r="B102" s="157"/>
      <c r="C102" s="157"/>
      <c r="D102" s="157"/>
      <c r="E102" s="157"/>
      <c r="F102" s="157"/>
      <c r="G102" s="157"/>
      <c r="H102" s="158"/>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c r="EO102" s="56"/>
      <c r="EP102" s="56"/>
      <c r="EQ102" s="56"/>
      <c r="ER102" s="56"/>
      <c r="ES102" s="56"/>
      <c r="ET102" s="56"/>
      <c r="EU102" s="56"/>
      <c r="EV102" s="56"/>
      <c r="EW102" s="56"/>
      <c r="EX102" s="56"/>
      <c r="EY102" s="56"/>
      <c r="EZ102" s="56"/>
      <c r="FA102" s="56"/>
      <c r="FB102" s="56"/>
      <c r="FC102" s="56"/>
      <c r="FD102" s="56"/>
      <c r="FE102" s="56"/>
      <c r="FF102" s="56"/>
      <c r="FG102" s="56"/>
      <c r="FH102" s="56"/>
      <c r="FI102" s="56"/>
      <c r="FJ102" s="56"/>
      <c r="FK102" s="56"/>
      <c r="FL102" s="56"/>
      <c r="FM102" s="56"/>
      <c r="FN102" s="56"/>
      <c r="FO102" s="56"/>
      <c r="FP102" s="56"/>
      <c r="FQ102" s="56"/>
      <c r="FR102" s="56"/>
      <c r="FS102" s="56"/>
      <c r="FT102" s="56"/>
      <c r="FU102" s="56"/>
      <c r="FV102" s="56"/>
      <c r="FW102" s="56"/>
      <c r="FX102" s="56"/>
      <c r="FY102" s="56"/>
      <c r="FZ102" s="56"/>
      <c r="GA102" s="56"/>
      <c r="GB102" s="56"/>
      <c r="GC102" s="56"/>
      <c r="GD102" s="56"/>
      <c r="GE102" s="56"/>
      <c r="GF102" s="56"/>
      <c r="GG102" s="56"/>
      <c r="GH102" s="56"/>
      <c r="GI102" s="56"/>
      <c r="GJ102" s="56"/>
      <c r="GK102" s="56"/>
      <c r="GL102" s="56"/>
      <c r="GM102" s="56"/>
      <c r="GN102" s="56"/>
      <c r="GO102" s="56"/>
      <c r="GP102" s="56"/>
      <c r="GQ102" s="56"/>
      <c r="GR102" s="56"/>
      <c r="GS102" s="56"/>
      <c r="GT102" s="56"/>
      <c r="GU102" s="56"/>
      <c r="GV102" s="56"/>
      <c r="GW102" s="56"/>
      <c r="GX102" s="56"/>
      <c r="GY102" s="56"/>
      <c r="GZ102" s="56"/>
      <c r="HA102" s="56"/>
      <c r="HB102" s="56"/>
      <c r="HC102" s="56"/>
      <c r="HD102" s="56"/>
      <c r="HE102" s="56"/>
      <c r="HF102" s="56"/>
      <c r="HG102" s="56"/>
      <c r="HH102" s="56"/>
      <c r="HI102" s="56"/>
      <c r="HJ102" s="56"/>
      <c r="HK102" s="56"/>
      <c r="HL102" s="56"/>
      <c r="HM102" s="56"/>
      <c r="HN102" s="56"/>
      <c r="HO102" s="56"/>
      <c r="HP102" s="56"/>
      <c r="HQ102" s="56"/>
      <c r="HR102" s="56"/>
      <c r="HS102" s="56"/>
      <c r="HT102" s="56"/>
      <c r="HU102" s="56"/>
      <c r="HV102" s="56"/>
      <c r="HW102" s="56"/>
      <c r="HX102" s="56"/>
      <c r="HY102" s="56"/>
      <c r="HZ102" s="56"/>
      <c r="IA102" s="56"/>
    </row>
    <row r="103" spans="1:235" s="59" customFormat="1" ht="31.5" customHeight="1">
      <c r="A103" s="153" t="s">
        <v>111</v>
      </c>
      <c r="B103" s="154"/>
      <c r="C103" s="154"/>
      <c r="D103" s="154"/>
      <c r="E103" s="154"/>
      <c r="F103" s="154"/>
      <c r="G103" s="154"/>
      <c r="H103" s="155"/>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c r="FB103" s="56"/>
      <c r="FC103" s="56"/>
      <c r="FD103" s="56"/>
      <c r="FE103" s="56"/>
      <c r="FF103" s="56"/>
      <c r="FG103" s="56"/>
      <c r="FH103" s="56"/>
      <c r="FI103" s="56"/>
      <c r="FJ103" s="56"/>
      <c r="FK103" s="56"/>
      <c r="FL103" s="56"/>
      <c r="FM103" s="56"/>
      <c r="FN103" s="56"/>
      <c r="FO103" s="56"/>
      <c r="FP103" s="56"/>
      <c r="FQ103" s="56"/>
      <c r="FR103" s="56"/>
      <c r="FS103" s="56"/>
      <c r="FT103" s="56"/>
      <c r="FU103" s="56"/>
      <c r="FV103" s="56"/>
      <c r="FW103" s="56"/>
      <c r="FX103" s="56"/>
      <c r="FY103" s="56"/>
      <c r="FZ103" s="56"/>
      <c r="GA103" s="56"/>
      <c r="GB103" s="56"/>
      <c r="GC103" s="56"/>
      <c r="GD103" s="56"/>
      <c r="GE103" s="56"/>
      <c r="GF103" s="56"/>
      <c r="GG103" s="56"/>
      <c r="GH103" s="56"/>
      <c r="GI103" s="56"/>
      <c r="GJ103" s="56"/>
      <c r="GK103" s="56"/>
      <c r="GL103" s="56"/>
      <c r="GM103" s="56"/>
      <c r="GN103" s="56"/>
      <c r="GO103" s="56"/>
      <c r="GP103" s="56"/>
      <c r="GQ103" s="56"/>
      <c r="GR103" s="56"/>
      <c r="GS103" s="56"/>
      <c r="GT103" s="56"/>
      <c r="GU103" s="56"/>
      <c r="GV103" s="56"/>
      <c r="GW103" s="56"/>
      <c r="GX103" s="56"/>
      <c r="GY103" s="56"/>
      <c r="GZ103" s="56"/>
      <c r="HA103" s="56"/>
      <c r="HB103" s="56"/>
      <c r="HC103" s="56"/>
      <c r="HD103" s="56"/>
      <c r="HE103" s="56"/>
      <c r="HF103" s="56"/>
      <c r="HG103" s="56"/>
      <c r="HH103" s="56"/>
      <c r="HI103" s="56"/>
      <c r="HJ103" s="56"/>
      <c r="HK103" s="56"/>
      <c r="HL103" s="56"/>
      <c r="HM103" s="56"/>
      <c r="HN103" s="56"/>
      <c r="HO103" s="56"/>
      <c r="HP103" s="56"/>
      <c r="HQ103" s="56"/>
      <c r="HR103" s="56"/>
      <c r="HS103" s="56"/>
      <c r="HT103" s="56"/>
      <c r="HU103" s="56"/>
      <c r="HV103" s="56"/>
      <c r="HW103" s="56"/>
      <c r="HX103" s="56"/>
      <c r="HY103" s="56"/>
      <c r="HZ103" s="56"/>
      <c r="IA103" s="56"/>
    </row>
    <row r="104" spans="1:80" s="5" customFormat="1" ht="48.75" customHeight="1">
      <c r="A104" s="148" t="s">
        <v>112</v>
      </c>
      <c r="B104" s="149"/>
      <c r="C104" s="149"/>
      <c r="D104" s="149"/>
      <c r="E104" s="149"/>
      <c r="F104" s="149"/>
      <c r="G104" s="149"/>
      <c r="H104" s="150"/>
      <c r="I104" s="55"/>
      <c r="J104" s="55"/>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row>
    <row r="105" spans="1:80" s="5" customFormat="1" ht="34.5" customHeight="1">
      <c r="A105" s="148" t="s">
        <v>113</v>
      </c>
      <c r="B105" s="151"/>
      <c r="C105" s="151"/>
      <c r="D105" s="151"/>
      <c r="E105" s="151"/>
      <c r="F105" s="151"/>
      <c r="G105" s="151"/>
      <c r="H105" s="152"/>
      <c r="I105" s="55"/>
      <c r="J105" s="55"/>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row>
    <row r="106" spans="1:80" s="5" customFormat="1" ht="32.25" customHeight="1">
      <c r="A106" s="145" t="s">
        <v>114</v>
      </c>
      <c r="B106" s="146"/>
      <c r="C106" s="146"/>
      <c r="D106" s="146"/>
      <c r="E106" s="146"/>
      <c r="F106" s="146"/>
      <c r="G106" s="146"/>
      <c r="H106" s="147"/>
      <c r="I106" s="55"/>
      <c r="J106" s="55"/>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row>
    <row r="107" spans="1:80" s="5" customFormat="1" ht="16.5" customHeight="1">
      <c r="A107" s="145" t="s">
        <v>115</v>
      </c>
      <c r="B107" s="146"/>
      <c r="C107" s="146"/>
      <c r="D107" s="146"/>
      <c r="E107" s="146"/>
      <c r="F107" s="146"/>
      <c r="G107" s="146"/>
      <c r="H107" s="147"/>
      <c r="I107" s="55"/>
      <c r="J107" s="55"/>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row>
    <row r="108" spans="1:80" s="5" customFormat="1" ht="45" customHeight="1">
      <c r="A108" s="145" t="s">
        <v>116</v>
      </c>
      <c r="B108" s="146"/>
      <c r="C108" s="146"/>
      <c r="D108" s="146"/>
      <c r="E108" s="146"/>
      <c r="F108" s="146"/>
      <c r="G108" s="146"/>
      <c r="H108" s="147"/>
      <c r="I108" s="55"/>
      <c r="J108" s="55"/>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row>
    <row r="109" spans="1:80" s="5" customFormat="1" ht="14.25" customHeight="1">
      <c r="A109" s="165" t="s">
        <v>55</v>
      </c>
      <c r="B109" s="166"/>
      <c r="C109" s="166"/>
      <c r="D109" s="166"/>
      <c r="E109" s="166"/>
      <c r="F109" s="166"/>
      <c r="G109" s="166"/>
      <c r="H109" s="167"/>
      <c r="I109" s="47"/>
      <c r="J109" s="4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row>
    <row r="110" spans="1:10" ht="31.5" customHeight="1" thickBot="1">
      <c r="A110" s="162" t="s">
        <v>99</v>
      </c>
      <c r="B110" s="163"/>
      <c r="C110" s="163"/>
      <c r="D110" s="163"/>
      <c r="E110" s="163"/>
      <c r="F110" s="163"/>
      <c r="G110" s="163"/>
      <c r="H110" s="164"/>
      <c r="I110" s="54"/>
      <c r="J110" s="54"/>
    </row>
    <row r="111" spans="1:10" ht="21" customHeight="1">
      <c r="A111" s="20"/>
      <c r="B111" s="20"/>
      <c r="C111" s="20"/>
      <c r="D111" s="20"/>
      <c r="E111" s="20"/>
      <c r="F111" s="20"/>
      <c r="G111" s="20"/>
      <c r="H111" s="20"/>
      <c r="I111" s="6"/>
      <c r="J111" s="6"/>
    </row>
    <row r="112" spans="1:12" ht="22.5" customHeight="1">
      <c r="A112" s="200"/>
      <c r="B112" s="200"/>
      <c r="C112" s="200"/>
      <c r="D112" s="200"/>
      <c r="E112" s="200"/>
      <c r="F112" s="200"/>
      <c r="G112" s="200"/>
      <c r="H112" s="200"/>
      <c r="I112" s="6"/>
      <c r="J112" s="6"/>
      <c r="K112" s="6"/>
      <c r="L112" s="6"/>
    </row>
    <row r="113" spans="1:12" ht="22.5" customHeight="1">
      <c r="A113" s="6"/>
      <c r="B113" s="6"/>
      <c r="C113" s="7"/>
      <c r="D113" s="7"/>
      <c r="E113" s="8"/>
      <c r="F113" s="8"/>
      <c r="G113" s="8"/>
      <c r="H113" s="6"/>
      <c r="I113" s="6"/>
      <c r="J113" s="6"/>
      <c r="K113" s="6"/>
      <c r="L113" s="6"/>
    </row>
    <row r="114" spans="1:8" ht="22.5" customHeight="1">
      <c r="A114" s="6"/>
      <c r="B114" s="6"/>
      <c r="C114" s="7"/>
      <c r="D114" s="7"/>
      <c r="E114" s="8"/>
      <c r="F114" s="8"/>
      <c r="G114" s="8"/>
      <c r="H114" s="6"/>
    </row>
    <row r="115" ht="33.75" customHeight="1">
      <c r="G115" s="8"/>
    </row>
    <row r="116" ht="24" customHeight="1"/>
    <row r="117" ht="18.75" customHeight="1"/>
  </sheetData>
  <sheetProtection password="CC7E" sheet="1" objects="1" scenarios="1"/>
  <mergeCells count="76">
    <mergeCell ref="A108:H108"/>
    <mergeCell ref="A103:H103"/>
    <mergeCell ref="A112:H112"/>
    <mergeCell ref="HT80:IA80"/>
    <mergeCell ref="GF80:GM80"/>
    <mergeCell ref="GN80:GU80"/>
    <mergeCell ref="GV80:HC80"/>
    <mergeCell ref="CV80:DC80"/>
    <mergeCell ref="HD80:HK80"/>
    <mergeCell ref="HL80:HS80"/>
    <mergeCell ref="ER80:EY80"/>
    <mergeCell ref="EZ80:FG80"/>
    <mergeCell ref="FH80:FO80"/>
    <mergeCell ref="FP80:FW80"/>
    <mergeCell ref="FX80:GE80"/>
    <mergeCell ref="DD80:DK80"/>
    <mergeCell ref="DL80:DS80"/>
    <mergeCell ref="DT80:EA80"/>
    <mergeCell ref="EB80:EI80"/>
    <mergeCell ref="EJ80:EQ80"/>
    <mergeCell ref="BP80:BW80"/>
    <mergeCell ref="BX80:CE80"/>
    <mergeCell ref="CF80:CM80"/>
    <mergeCell ref="CN80:CU80"/>
    <mergeCell ref="AR80:AY80"/>
    <mergeCell ref="AZ80:BG80"/>
    <mergeCell ref="BH80:BO80"/>
    <mergeCell ref="AJ80:AQ80"/>
    <mergeCell ref="A6:H6"/>
    <mergeCell ref="F7:F8"/>
    <mergeCell ref="B7:C7"/>
    <mergeCell ref="D7:D8"/>
    <mergeCell ref="AB80:AI80"/>
    <mergeCell ref="E7:E8"/>
    <mergeCell ref="I7:J7"/>
    <mergeCell ref="T80:AA80"/>
    <mergeCell ref="M80:S80"/>
    <mergeCell ref="A89:H89"/>
    <mergeCell ref="A86:H86"/>
    <mergeCell ref="A85:H85"/>
    <mergeCell ref="A80:H80"/>
    <mergeCell ref="A87:H87"/>
    <mergeCell ref="K7:L7"/>
    <mergeCell ref="A76:H76"/>
    <mergeCell ref="A77:H77"/>
    <mergeCell ref="A78:H78"/>
    <mergeCell ref="G7:G8"/>
    <mergeCell ref="A7:A8"/>
    <mergeCell ref="A101:H101"/>
    <mergeCell ref="A1:H1"/>
    <mergeCell ref="B5:H5"/>
    <mergeCell ref="B4:H4"/>
    <mergeCell ref="B3:H3"/>
    <mergeCell ref="B2:H2"/>
    <mergeCell ref="A98:H98"/>
    <mergeCell ref="A100:H100"/>
    <mergeCell ref="A110:H110"/>
    <mergeCell ref="A79:H79"/>
    <mergeCell ref="A88:H88"/>
    <mergeCell ref="A109:H109"/>
    <mergeCell ref="A83:H83"/>
    <mergeCell ref="A84:H84"/>
    <mergeCell ref="A104:H104"/>
    <mergeCell ref="A96:H96"/>
    <mergeCell ref="A81:H81"/>
    <mergeCell ref="A82:H82"/>
    <mergeCell ref="A107:H107"/>
    <mergeCell ref="A106:H106"/>
    <mergeCell ref="A94:H94"/>
    <mergeCell ref="A97:H97"/>
    <mergeCell ref="A90:H90"/>
    <mergeCell ref="A102:H102"/>
    <mergeCell ref="A105:H105"/>
    <mergeCell ref="A99:H99"/>
    <mergeCell ref="A95:H95"/>
    <mergeCell ref="A92:H92"/>
  </mergeCells>
  <printOptions horizontalCentered="1" verticalCentered="1"/>
  <pageMargins left="0.229166666666667" right="0.25" top="0.02875" bottom="0.567708333333333" header="0.3" footer="0.3"/>
  <pageSetup fitToHeight="1" fitToWidth="1" horizontalDpi="600" verticalDpi="600" orientation="portrait" scale="29" r:id="rId2"/>
  <headerFooter>
    <oddFooter>&amp;CCumulative Zika suspected and confirmed cases reported by countries and territories in the Americas, 2015-2017. PAHO/WHO</oddFooter>
  </headerFooter>
  <rowBreaks count="1" manualBreakCount="1">
    <brk id="117"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Leone, Ms. Mariana (WDC)</cp:lastModifiedBy>
  <cp:lastPrinted>2017-10-19T19:02:57Z</cp:lastPrinted>
  <dcterms:created xsi:type="dcterms:W3CDTF">2006-07-28T15:16:25Z</dcterms:created>
  <dcterms:modified xsi:type="dcterms:W3CDTF">2017-10-19T19:09:00Z</dcterms:modified>
  <cp:category/>
  <cp:version/>
  <cp:contentType/>
  <cp:contentStatus/>
</cp:coreProperties>
</file>